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20" yWindow="165" windowWidth="11715" windowHeight="5910" tabRatio="924" activeTab="2"/>
  </bookViews>
  <sheets>
    <sheet name="เกณฑ์อัตรากำลัง กคศ." sheetId="40" r:id="rId1"/>
    <sheet name="ข้อมูลครู" sheetId="41" r:id="rId2"/>
    <sheet name="1.ข้อมูลสถานศึกษา" sheetId="35" r:id="rId3"/>
    <sheet name="2.ปริมาณงานสถานศึกษา" sheetId="27" r:id="rId4"/>
    <sheet name="3.ข้อมูลบุคลากร" sheetId="33" r:id="rId5"/>
    <sheet name="4.ข้อมูลการสอน" sheetId="30" r:id="rId6"/>
    <sheet name="ตัวอย่าง ข้อมูลการสอน" sheetId="34" r:id="rId7"/>
    <sheet name="5.มาตรฐานวิชาเอก" sheetId="38" r:id="rId8"/>
    <sheet name="เกณฑ์มาตรฐานวิชาเอก" sheetId="39" r:id="rId9"/>
  </sheets>
  <externalReferences>
    <externalReference r:id="rId10"/>
  </externalReferences>
  <definedNames>
    <definedName name="Location">[1]เมนู!$C$2:$C$7</definedName>
    <definedName name="name">#REF!</definedName>
    <definedName name="_xlnm.Print_Titles" localSheetId="4">'3.ข้อมูลบุคลากร'!$1:$5</definedName>
    <definedName name="_xlnm.Print_Titles" localSheetId="5">'4.ข้อมูลการสอน'!$1:$5</definedName>
    <definedName name="_xlnm.Print_Titles" localSheetId="1">ข้อมูลครู!$2:$3</definedName>
    <definedName name="Special">[1]เมนู!$E$2:$E$11</definedName>
    <definedName name="tee">#REF!</definedName>
    <definedName name="test">#REF!</definedName>
    <definedName name="Type">[1]เมนู!$A$2:$A$5</definedName>
    <definedName name="สพท">[1]เมนู!$H$1:$H$226</definedName>
  </definedNames>
  <calcPr calcId="145621"/>
</workbook>
</file>

<file path=xl/calcChain.xml><?xml version="1.0" encoding="utf-8"?>
<calcChain xmlns="http://schemas.openxmlformats.org/spreadsheetml/2006/main">
  <c r="BC17" i="38" l="1"/>
  <c r="BD17" i="38" s="1"/>
  <c r="AU17" i="38"/>
  <c r="AU16" i="38"/>
  <c r="AY9" i="27" l="1"/>
  <c r="AX9" i="27"/>
  <c r="AW9" i="27"/>
  <c r="AV9" i="27"/>
  <c r="AU9" i="27"/>
  <c r="K5" i="41"/>
  <c r="K6" i="41"/>
  <c r="K7" i="41"/>
  <c r="K8" i="41"/>
  <c r="K9" i="41"/>
  <c r="K10" i="41"/>
  <c r="K11" i="41"/>
  <c r="K12" i="41"/>
  <c r="K13" i="41"/>
  <c r="K14" i="41"/>
  <c r="K15" i="41"/>
  <c r="K16" i="41"/>
  <c r="K17" i="41"/>
  <c r="K18" i="41"/>
  <c r="K19" i="41"/>
  <c r="K20" i="41"/>
  <c r="K21" i="41"/>
  <c r="K22" i="41"/>
  <c r="K23" i="41"/>
  <c r="K24" i="41"/>
  <c r="K25" i="41"/>
  <c r="K26" i="41"/>
  <c r="K27" i="41"/>
  <c r="K28" i="41"/>
  <c r="K29" i="41"/>
  <c r="K30" i="41"/>
  <c r="K31" i="41"/>
  <c r="K32" i="41"/>
  <c r="K33" i="41"/>
  <c r="K34" i="41"/>
  <c r="K35" i="41"/>
  <c r="K36" i="41"/>
  <c r="K37" i="41"/>
  <c r="K38" i="41"/>
  <c r="K39" i="41"/>
  <c r="K40" i="41"/>
  <c r="K41" i="41"/>
  <c r="K42" i="41"/>
  <c r="K43" i="41"/>
  <c r="K44" i="41"/>
  <c r="K45" i="41"/>
  <c r="K46" i="41"/>
  <c r="K47" i="41"/>
  <c r="K48" i="41"/>
  <c r="K49" i="41"/>
  <c r="K50" i="41"/>
  <c r="K51" i="41"/>
  <c r="K52" i="41"/>
  <c r="K53" i="41"/>
  <c r="K54" i="41"/>
  <c r="K55" i="41"/>
  <c r="K56" i="41"/>
  <c r="K57" i="41"/>
  <c r="K58" i="41"/>
  <c r="K59" i="41"/>
  <c r="K60" i="41"/>
  <c r="K61" i="41"/>
  <c r="K62" i="41"/>
  <c r="K63" i="41"/>
  <c r="K64" i="41"/>
  <c r="K65" i="41"/>
  <c r="K66" i="41"/>
  <c r="K67" i="41"/>
  <c r="K68" i="41"/>
  <c r="K69" i="41"/>
  <c r="K70" i="41"/>
  <c r="K71" i="41"/>
  <c r="K72" i="41"/>
  <c r="K73" i="41"/>
  <c r="K74" i="41"/>
  <c r="K75" i="41"/>
  <c r="K76" i="41"/>
  <c r="K77" i="41"/>
  <c r="K78" i="41"/>
  <c r="K79" i="41"/>
  <c r="K80" i="41"/>
  <c r="K81" i="41"/>
  <c r="K82" i="41"/>
  <c r="K83" i="41"/>
  <c r="K84" i="41"/>
  <c r="K85" i="41"/>
  <c r="K86" i="41"/>
  <c r="K87" i="41"/>
  <c r="K88" i="41"/>
  <c r="K89" i="41"/>
  <c r="K90" i="41"/>
  <c r="K91" i="41"/>
  <c r="K92" i="41"/>
  <c r="K93" i="41"/>
  <c r="K94" i="41"/>
  <c r="K95" i="41"/>
  <c r="K96" i="41"/>
  <c r="K97" i="41"/>
  <c r="K98" i="41"/>
  <c r="K99" i="41"/>
  <c r="K100" i="41"/>
  <c r="K101" i="41"/>
  <c r="K102" i="41"/>
  <c r="K103" i="41"/>
  <c r="K104" i="41"/>
  <c r="K105" i="41"/>
  <c r="K106" i="41"/>
  <c r="K107" i="41"/>
  <c r="K108" i="41"/>
  <c r="K109" i="41"/>
  <c r="K110" i="41"/>
  <c r="K111" i="41"/>
  <c r="K112" i="41"/>
  <c r="K113" i="41"/>
  <c r="K114" i="41"/>
  <c r="K115" i="41"/>
  <c r="K116" i="41"/>
  <c r="K117" i="41"/>
  <c r="K118" i="41"/>
  <c r="K119" i="41"/>
  <c r="K120" i="41"/>
  <c r="K121" i="41"/>
  <c r="K122" i="41"/>
  <c r="K123" i="41"/>
  <c r="K124" i="41"/>
  <c r="K125" i="41"/>
  <c r="K126" i="41"/>
  <c r="K127" i="41"/>
  <c r="K128" i="41"/>
  <c r="K129" i="41"/>
  <c r="K130" i="41"/>
  <c r="K131" i="41"/>
  <c r="K132" i="41"/>
  <c r="K133" i="41"/>
  <c r="K134" i="41"/>
  <c r="K135" i="41"/>
  <c r="K136" i="41"/>
  <c r="K137" i="41"/>
  <c r="K138" i="41"/>
  <c r="K139" i="41"/>
  <c r="K140" i="41"/>
  <c r="K141" i="41"/>
  <c r="K142" i="41"/>
  <c r="K143" i="41"/>
  <c r="K144" i="41"/>
  <c r="K145" i="41"/>
  <c r="K146" i="41"/>
  <c r="K147" i="41"/>
  <c r="K148" i="41"/>
  <c r="K149" i="41"/>
  <c r="K150" i="41"/>
  <c r="K151" i="41"/>
  <c r="K152" i="41"/>
  <c r="K153" i="41"/>
  <c r="K154" i="41"/>
  <c r="K155" i="41"/>
  <c r="K156" i="41"/>
  <c r="K157" i="41"/>
  <c r="K158" i="41"/>
  <c r="K159" i="41"/>
  <c r="K160" i="41"/>
  <c r="K161" i="41"/>
  <c r="K162" i="41"/>
  <c r="K163" i="41"/>
  <c r="K164" i="41"/>
  <c r="K165" i="41"/>
  <c r="K166" i="41"/>
  <c r="K167" i="41"/>
  <c r="K168" i="41"/>
  <c r="K169" i="41"/>
  <c r="K170" i="41"/>
  <c r="K171" i="41"/>
  <c r="K172" i="41"/>
  <c r="K173" i="41"/>
  <c r="K174" i="41"/>
  <c r="K175" i="41"/>
  <c r="K176" i="41"/>
  <c r="K177" i="41"/>
  <c r="K178" i="41"/>
  <c r="K179" i="41"/>
  <c r="K180" i="41"/>
  <c r="K181" i="41"/>
  <c r="K182" i="41"/>
  <c r="K183" i="41"/>
  <c r="K184" i="41"/>
  <c r="K185" i="41"/>
  <c r="K186" i="41"/>
  <c r="K187" i="41"/>
  <c r="K188" i="41"/>
  <c r="K189" i="41"/>
  <c r="K190" i="41"/>
  <c r="K191" i="41"/>
  <c r="K192" i="41"/>
  <c r="K193" i="41"/>
  <c r="K194" i="41"/>
  <c r="K195" i="41"/>
  <c r="K196" i="41"/>
  <c r="K197" i="41"/>
  <c r="K198" i="41"/>
  <c r="K199" i="41"/>
  <c r="K200" i="41"/>
  <c r="K201" i="41"/>
  <c r="K202" i="41"/>
  <c r="K203" i="41"/>
  <c r="K204" i="41"/>
  <c r="K205" i="41"/>
  <c r="K206" i="41"/>
  <c r="K207" i="41"/>
  <c r="K208" i="41"/>
  <c r="K209" i="41"/>
  <c r="K210" i="41"/>
  <c r="K211" i="41"/>
  <c r="K212" i="41"/>
  <c r="K213" i="41"/>
  <c r="K214" i="41"/>
  <c r="K215" i="41"/>
  <c r="K216" i="41"/>
  <c r="K217" i="41"/>
  <c r="K218" i="41"/>
  <c r="K219" i="41"/>
  <c r="K220" i="41"/>
  <c r="K221" i="41"/>
  <c r="K222" i="41"/>
  <c r="K223" i="41"/>
  <c r="K224" i="41"/>
  <c r="K225" i="41"/>
  <c r="K226" i="41"/>
  <c r="K227" i="41"/>
  <c r="K228" i="41"/>
  <c r="K229" i="41"/>
  <c r="K230" i="41"/>
  <c r="K231" i="41"/>
  <c r="K232" i="41"/>
  <c r="K233" i="41"/>
  <c r="K234" i="41"/>
  <c r="K235" i="41"/>
  <c r="K236" i="41"/>
  <c r="K237" i="41"/>
  <c r="K238" i="41"/>
  <c r="K239" i="41"/>
  <c r="K240" i="41"/>
  <c r="K241" i="41"/>
  <c r="K242" i="41"/>
  <c r="K243" i="41"/>
  <c r="K244" i="41"/>
  <c r="K245" i="41"/>
  <c r="K246" i="41"/>
  <c r="K247" i="41"/>
  <c r="K248" i="41"/>
  <c r="K249" i="41"/>
  <c r="K250" i="41"/>
  <c r="K251" i="41"/>
  <c r="K4" i="41"/>
  <c r="AJ9" i="27" l="1"/>
  <c r="AI9" i="27"/>
  <c r="AH9" i="27"/>
  <c r="AT14" i="38" l="1"/>
  <c r="AQ14" i="38"/>
  <c r="AP14" i="38"/>
  <c r="AO14" i="38"/>
  <c r="AM14" i="38"/>
  <c r="AL14" i="38"/>
  <c r="AK14" i="38"/>
  <c r="AI14" i="38"/>
  <c r="AH14" i="38"/>
  <c r="AG14" i="38"/>
  <c r="AE14" i="38"/>
  <c r="AD14" i="38"/>
  <c r="AC14" i="38"/>
  <c r="AA14" i="38"/>
  <c r="Z14" i="38"/>
  <c r="Y14" i="38"/>
  <c r="W14" i="38"/>
  <c r="V14" i="38"/>
  <c r="U14" i="38"/>
  <c r="S14" i="38"/>
  <c r="R14" i="38"/>
  <c r="Q14" i="38"/>
  <c r="O14" i="38"/>
  <c r="N14" i="38"/>
  <c r="M14" i="38"/>
  <c r="K14" i="38"/>
  <c r="E14" i="38"/>
  <c r="BC12" i="38"/>
  <c r="AT12" i="38"/>
  <c r="AS12" i="38"/>
  <c r="AS14" i="38" s="1"/>
  <c r="AR12" i="38"/>
  <c r="AR14" i="38" s="1"/>
  <c r="AQ12" i="38"/>
  <c r="AP12" i="38"/>
  <c r="AO12" i="38"/>
  <c r="AN12" i="38"/>
  <c r="AN14" i="38" s="1"/>
  <c r="AM12" i="38"/>
  <c r="AL12" i="38"/>
  <c r="AK12" i="38"/>
  <c r="AJ12" i="38"/>
  <c r="AJ14" i="38" s="1"/>
  <c r="AI12" i="38"/>
  <c r="AH12" i="38"/>
  <c r="AG12" i="38"/>
  <c r="AF12" i="38"/>
  <c r="AF14" i="38" s="1"/>
  <c r="AE12" i="38"/>
  <c r="AD12" i="38"/>
  <c r="AC12" i="38"/>
  <c r="AB12" i="38"/>
  <c r="AB14" i="38" s="1"/>
  <c r="AA12" i="38"/>
  <c r="Z12" i="38"/>
  <c r="Y12" i="38"/>
  <c r="X12" i="38"/>
  <c r="X14" i="38" s="1"/>
  <c r="W12" i="38"/>
  <c r="V12" i="38"/>
  <c r="U12" i="38"/>
  <c r="T12" i="38"/>
  <c r="T14" i="38" s="1"/>
  <c r="S12" i="38"/>
  <c r="R12" i="38"/>
  <c r="Q12" i="38"/>
  <c r="P12" i="38"/>
  <c r="P14" i="38" s="1"/>
  <c r="O12" i="38"/>
  <c r="N12" i="38"/>
  <c r="M12" i="38"/>
  <c r="L12" i="38"/>
  <c r="L14" i="38" s="1"/>
  <c r="K12" i="38"/>
  <c r="J12" i="38"/>
  <c r="J14" i="38" s="1"/>
  <c r="I12" i="38"/>
  <c r="I14" i="38" s="1"/>
  <c r="H12" i="38"/>
  <c r="H14" i="38" s="1"/>
  <c r="G12" i="38"/>
  <c r="G14" i="38" s="1"/>
  <c r="F12" i="38"/>
  <c r="F14" i="38" s="1"/>
  <c r="E12" i="38"/>
  <c r="D12" i="38"/>
  <c r="AU12" i="38" s="1"/>
  <c r="BC11" i="38"/>
  <c r="AU11" i="38"/>
  <c r="BD12" i="38" l="1"/>
  <c r="D14" i="38"/>
  <c r="BD11" i="38"/>
  <c r="C11" i="38" s="1"/>
  <c r="D18" i="35"/>
  <c r="C12" i="38" l="1"/>
  <c r="AK9" i="27" l="1"/>
  <c r="G33" i="35" l="1"/>
  <c r="D33" i="35"/>
  <c r="G29" i="35"/>
  <c r="D29" i="35"/>
  <c r="F32" i="35"/>
  <c r="AD9" i="27" s="1"/>
  <c r="AE9" i="27" s="1"/>
  <c r="F31" i="35"/>
  <c r="AB9" i="27" s="1"/>
  <c r="AC9" i="27" s="1"/>
  <c r="F30" i="35"/>
  <c r="Z9" i="27" s="1"/>
  <c r="AA9" i="27" s="1"/>
  <c r="F28" i="35"/>
  <c r="X9" i="27" s="1"/>
  <c r="Y9" i="27" s="1"/>
  <c r="F27" i="35"/>
  <c r="V9" i="27" s="1"/>
  <c r="W9" i="27" s="1"/>
  <c r="F26" i="35"/>
  <c r="T9" i="27" s="1"/>
  <c r="U9" i="27" s="1"/>
  <c r="E29" i="35"/>
  <c r="G18" i="35"/>
  <c r="F29" i="35" l="1"/>
  <c r="BB14" i="38"/>
  <c r="BA14" i="38"/>
  <c r="AZ14" i="38"/>
  <c r="AY14" i="38"/>
  <c r="AX14" i="38"/>
  <c r="AW14" i="38"/>
  <c r="BC19" i="38" l="1"/>
  <c r="BC18" i="38"/>
  <c r="AU19" i="38"/>
  <c r="AU18" i="38"/>
  <c r="C19" i="38"/>
  <c r="BD19" i="38" l="1"/>
  <c r="F15" i="35"/>
  <c r="B9" i="27" l="1"/>
  <c r="C9" i="27" s="1"/>
  <c r="C18" i="38"/>
  <c r="C16" i="38"/>
  <c r="AU15" i="38"/>
  <c r="BD15" i="38" s="1"/>
  <c r="BC16" i="38"/>
  <c r="AU13" i="38"/>
  <c r="BD13" i="38" s="1"/>
  <c r="AO2" i="38"/>
  <c r="AD2" i="38"/>
  <c r="BC10" i="38"/>
  <c r="AU10" i="38"/>
  <c r="BD16" i="38" l="1"/>
  <c r="BC14" i="38"/>
  <c r="AU14" i="38"/>
  <c r="BD14" i="38" s="1"/>
  <c r="BD18" i="38"/>
  <c r="BD10" i="38"/>
  <c r="C10" i="38" s="1"/>
  <c r="O2" i="33"/>
  <c r="K2" i="30" s="1"/>
  <c r="K2" i="33"/>
  <c r="H2" i="30" s="1"/>
  <c r="AV1" i="27" l="1"/>
  <c r="AG1" i="27"/>
  <c r="K2" i="38" l="1"/>
  <c r="D2" i="33"/>
  <c r="C2" i="30" s="1"/>
  <c r="F24" i="35"/>
  <c r="R9" i="27" s="1"/>
  <c r="S9" i="27" s="1"/>
  <c r="F23" i="35"/>
  <c r="P9" i="27" s="1"/>
  <c r="Q9" i="27" s="1"/>
  <c r="F22" i="35"/>
  <c r="N9" i="27" s="1"/>
  <c r="O9" i="27" s="1"/>
  <c r="F21" i="35"/>
  <c r="L9" i="27" s="1"/>
  <c r="M9" i="27" s="1"/>
  <c r="F20" i="35"/>
  <c r="J9" i="27" s="1"/>
  <c r="K9" i="27" s="1"/>
  <c r="F19" i="35"/>
  <c r="H9" i="27" s="1"/>
  <c r="I9" i="27" s="1"/>
  <c r="F17" i="35"/>
  <c r="F9" i="27" s="1"/>
  <c r="G9" i="27" s="1"/>
  <c r="F16" i="35"/>
  <c r="D9" i="27" s="1"/>
  <c r="E9" i="27" s="1"/>
  <c r="E18" i="35"/>
  <c r="E25" i="35"/>
  <c r="E33" i="35"/>
  <c r="D25" i="35"/>
  <c r="AG9" i="27" l="1"/>
  <c r="E34" i="35"/>
  <c r="F18" i="35"/>
  <c r="D34" i="35"/>
  <c r="F25" i="35"/>
  <c r="F33" i="35"/>
  <c r="F34" i="35" l="1"/>
  <c r="AF9" i="27"/>
  <c r="AN9" i="27" s="1"/>
  <c r="G25" i="35"/>
  <c r="G34" i="35" s="1"/>
  <c r="AR9" i="27" l="1"/>
  <c r="AL9" i="27"/>
  <c r="AP9" i="27" s="1"/>
  <c r="C13" i="38" l="1"/>
  <c r="AM9" i="27"/>
  <c r="AQ9" i="27" s="1"/>
  <c r="AS9" i="27" s="1"/>
  <c r="AO9" i="27" l="1"/>
  <c r="AZ9" i="27" s="1"/>
  <c r="BA9" i="27" s="1"/>
  <c r="AT9" i="27" l="1"/>
  <c r="C15" i="38"/>
  <c r="C17" i="38" s="1"/>
</calcChain>
</file>

<file path=xl/comments1.xml><?xml version="1.0" encoding="utf-8"?>
<comments xmlns="http://schemas.openxmlformats.org/spreadsheetml/2006/main">
  <authors>
    <author>Nuanchawee</author>
  </authors>
  <commentList>
    <comment ref="N6" authorId="0">
      <text>
        <r>
          <rPr>
            <b/>
            <sz val="9"/>
            <color indexed="81"/>
            <rFont val="Tahoma"/>
            <family val="2"/>
          </rPr>
          <t>บ้านสว่างหนองเสือ, อบ.4 จำนวน 4 ราย และ อบ.2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7" authorId="0">
      <text>
        <r>
          <rPr>
            <b/>
            <sz val="9"/>
            <color indexed="81"/>
            <rFont val="Tahoma"/>
            <family val="2"/>
          </rPr>
          <t>อบ.4 และ อบ.5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9" authorId="0">
      <text>
        <r>
          <rPr>
            <b/>
            <sz val="9"/>
            <color indexed="81"/>
            <rFont val="Tahoma"/>
            <family val="2"/>
          </rPr>
          <t>ศก.4, อบ.4, สพม.28, สมุทรปราการ 2 และ อบ.5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7" authorId="0">
      <text>
        <r>
          <rPr>
            <b/>
            <sz val="9"/>
            <color indexed="81"/>
            <rFont val="Tahoma"/>
            <family val="2"/>
          </rPr>
          <t>ศก.1 และ อบ.3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8" authorId="0">
      <text>
        <r>
          <rPr>
            <b/>
            <sz val="9"/>
            <color indexed="81"/>
            <rFont val="Tahoma"/>
            <family val="2"/>
          </rPr>
          <t>บ้านธาตุน้อย(สิงห์ประชาวิทยาคาร)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20" authorId="0">
      <text>
        <r>
          <rPr>
            <b/>
            <sz val="9"/>
            <color indexed="81"/>
            <rFont val="Tahoma"/>
            <family val="2"/>
          </rPr>
          <t>บ้านแต้ใหม่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21" authorId="0">
      <text>
        <r>
          <rPr>
            <b/>
            <sz val="9"/>
            <color indexed="81"/>
            <rFont val="Tahoma"/>
            <family val="2"/>
          </rPr>
          <t>บุรีรัมย์ 2 และ อบ.5</t>
        </r>
      </text>
    </comment>
    <comment ref="N25" authorId="0">
      <text>
        <r>
          <rPr>
            <b/>
            <sz val="9"/>
            <color indexed="81"/>
            <rFont val="Tahoma"/>
            <family val="2"/>
          </rPr>
          <t>บ้านหนองเหล่า(ราษฎร์บำรุงวิทยาคาร) และ ศก.1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26" authorId="0">
      <text>
        <r>
          <rPr>
            <b/>
            <sz val="9"/>
            <color indexed="81"/>
            <rFont val="Tahoma"/>
            <family val="2"/>
          </rPr>
          <t>สุรินทร์ 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28" authorId="0">
      <text>
        <r>
          <rPr>
            <b/>
            <sz val="9"/>
            <color indexed="81"/>
            <rFont val="Tahoma"/>
            <family val="2"/>
          </rPr>
          <t>บ้านทุ่งขุนใหญ่ และ ปทุมวิทยากร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34" authorId="0">
      <text>
        <r>
          <rPr>
            <b/>
            <sz val="9"/>
            <color indexed="81"/>
            <rFont val="Tahoma"/>
            <family val="2"/>
          </rPr>
          <t>อบ.5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35" authorId="0">
      <text>
        <r>
          <rPr>
            <b/>
            <sz val="9"/>
            <color indexed="81"/>
            <rFont val="Tahoma"/>
            <family val="2"/>
          </rPr>
          <t>เขื่องใน(เจริญราษฎร์)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37" authorId="0">
      <text>
        <r>
          <rPr>
            <b/>
            <sz val="9"/>
            <color indexed="81"/>
            <rFont val="Tahoma"/>
            <family val="2"/>
          </rPr>
          <t>อบ.3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38" authorId="0">
      <text>
        <r>
          <rPr>
            <b/>
            <sz val="9"/>
            <color indexed="81"/>
            <rFont val="Tahoma"/>
            <family val="2"/>
          </rPr>
          <t>บ้านสว่างหนองเสือ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39" authorId="0">
      <text>
        <r>
          <rPr>
            <b/>
            <sz val="9"/>
            <color indexed="81"/>
            <rFont val="Tahoma"/>
            <family val="2"/>
          </rPr>
          <t>สุรินทร์ 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65" authorId="0">
      <text>
        <r>
          <rPr>
            <b/>
            <sz val="9"/>
            <color indexed="81"/>
            <rFont val="Tahoma"/>
            <family val="2"/>
          </rPr>
          <t>บ้านคูเดื่อ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96" authorId="0">
      <text>
        <r>
          <rPr>
            <b/>
            <sz val="9"/>
            <color indexed="81"/>
            <rFont val="Tahoma"/>
            <family val="2"/>
          </rPr>
          <t>บ้านผาแก้ว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06" authorId="0">
      <text>
        <r>
          <rPr>
            <b/>
            <sz val="9"/>
            <color indexed="81"/>
            <rFont val="Tahoma"/>
            <family val="2"/>
          </rPr>
          <t>บ้านกอก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08" authorId="0">
      <text>
        <r>
          <rPr>
            <b/>
            <sz val="9"/>
            <color indexed="81"/>
            <rFont val="Tahoma"/>
            <family val="2"/>
          </rPr>
          <t>บ้านยางขี้นก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25" authorId="0">
      <text>
        <r>
          <rPr>
            <b/>
            <sz val="9"/>
            <color indexed="81"/>
            <rFont val="Tahoma"/>
            <family val="2"/>
          </rPr>
          <t>บ้านหัวคำ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93" authorId="0">
      <text>
        <r>
          <rPr>
            <sz val="9"/>
            <color indexed="81"/>
            <rFont val="Tahoma"/>
            <family val="2"/>
          </rPr>
          <t>บุรีรัมย์ 4</t>
        </r>
      </text>
    </comment>
    <comment ref="N213" authorId="0">
      <text>
        <r>
          <rPr>
            <b/>
            <sz val="9"/>
            <color indexed="81"/>
            <rFont val="Tahoma"/>
            <family val="2"/>
          </rPr>
          <t>อบ.5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251" authorId="0">
      <text>
        <r>
          <rPr>
            <b/>
            <sz val="9"/>
            <color indexed="81"/>
            <rFont val="Tahoma"/>
            <family val="2"/>
          </rPr>
          <t>บ้านขามใหญ่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<sst xmlns="http://schemas.openxmlformats.org/spreadsheetml/2006/main" count="1300" uniqueCount="787">
  <si>
    <t>ประจำชั้น</t>
  </si>
  <si>
    <t>รวมชั้น</t>
  </si>
  <si>
    <t>ตามเกณฑ์ ก.ค.ศ.</t>
  </si>
  <si>
    <t>อำเภอ</t>
  </si>
  <si>
    <t xml:space="preserve"> * โรงเรียนที่มีสาขาฯ ขอให้นำข้อมูลของนักเรียนในโรงเรียนสาขาแต่ละชั้น มารวมกับนักเรียนในชั้นนั้น ๆ ในโรงเรียนหลัก (คิดเป็นโรงเดียวกัน) ก่อนคำนวณห้องเรียน และคำนวณครู ตามเกณฑ์ที่ ก.ค.ศ.กำหนด)</t>
  </si>
  <si>
    <t xml:space="preserve">จำนวนครู </t>
  </si>
  <si>
    <t>ช่อง</t>
  </si>
  <si>
    <t xml:space="preserve"> คำนวณได้จาก </t>
  </si>
  <si>
    <t>ครูเกษียณ</t>
  </si>
  <si>
    <t>ครูไปช่วยราชการ</t>
  </si>
  <si>
    <t>ครูมาช่วยราชการ</t>
  </si>
  <si>
    <t xml:space="preserve">หมายถึง จำนวนครูจากโรงเรียนอื่นที่มาช่วยราชการ (ซึ่งไม่ได้มีเลขที่ตำแหน่งอยู่ตาม จ.18)  </t>
  </si>
  <si>
    <t>พนักงานราชการ ตำแหน่งครูผู้สอน</t>
  </si>
  <si>
    <t>จำนวนครู -ขาด,เกิน สุทธิ</t>
  </si>
  <si>
    <t xml:space="preserve">ช่อง </t>
  </si>
  <si>
    <t>-ขาด,เกินร้อยละ</t>
  </si>
  <si>
    <t>-ขาด,เกินสุทธิร้อยละ</t>
  </si>
  <si>
    <t>ไม่รวมพนักงานราชการ ตำแหน่งครูพี่เลี้ยง</t>
  </si>
  <si>
    <t xml:space="preserve">คำนวณได้จาก </t>
  </si>
  <si>
    <t>นร.</t>
  </si>
  <si>
    <t>ห้อง</t>
  </si>
  <si>
    <t>รวม</t>
  </si>
  <si>
    <t>ครู</t>
  </si>
  <si>
    <t>(5)</t>
  </si>
  <si>
    <t>จำนวนครู -ขาด,เกิน</t>
  </si>
  <si>
    <t>ร้อยละ</t>
  </si>
  <si>
    <t>(6)</t>
  </si>
  <si>
    <t>(7)</t>
  </si>
  <si>
    <t>(8)</t>
  </si>
  <si>
    <t>(9)</t>
  </si>
  <si>
    <t>(10)</t>
  </si>
  <si>
    <t>(11)</t>
  </si>
  <si>
    <t>(12)</t>
  </si>
  <si>
    <t>(13)</t>
  </si>
  <si>
    <t>เกษียณ</t>
  </si>
  <si>
    <t>ราชการ</t>
  </si>
  <si>
    <t>ตำแหน่ง</t>
  </si>
  <si>
    <t>พนักงาน</t>
  </si>
  <si>
    <t>ครูผู้สอน</t>
  </si>
  <si>
    <t>จำนวนครู</t>
  </si>
  <si>
    <t>ตาม จ.18</t>
  </si>
  <si>
    <t>รวมทั้งสิ้น</t>
  </si>
  <si>
    <t>ภาษาไทย</t>
  </si>
  <si>
    <t>(14)</t>
  </si>
  <si>
    <t>ที่</t>
  </si>
  <si>
    <t>ชื่อ-สกุล</t>
  </si>
  <si>
    <t>ชั่วโมงสอน</t>
  </si>
  <si>
    <t>ต่อสัปดาห์</t>
  </si>
  <si>
    <t>ระดับชั้น</t>
  </si>
  <si>
    <t>กิโลเมตร</t>
  </si>
  <si>
    <t>จำนวน</t>
  </si>
  <si>
    <t>ที่สอน</t>
  </si>
  <si>
    <t>หมายเลขโทรศัพท์</t>
  </si>
  <si>
    <t>มือถือ หรือ บ้าน</t>
  </si>
  <si>
    <t>ที่ติดต่อได้สะดวก</t>
  </si>
  <si>
    <t>เกิน</t>
  </si>
  <si>
    <t>ม.1</t>
  </si>
  <si>
    <t>ม.2</t>
  </si>
  <si>
    <t>ม.3</t>
  </si>
  <si>
    <t>ไป</t>
  </si>
  <si>
    <t>มา</t>
  </si>
  <si>
    <t>-ขาด/</t>
  </si>
  <si>
    <t>ช่วย</t>
  </si>
  <si>
    <t>สุทธิ</t>
  </si>
  <si>
    <t>(15)</t>
  </si>
  <si>
    <t>(16)</t>
  </si>
  <si>
    <t>(17)</t>
  </si>
  <si>
    <t>(18)</t>
  </si>
  <si>
    <t>(19)</t>
  </si>
  <si>
    <t>(20)</t>
  </si>
  <si>
    <t>ป.1</t>
  </si>
  <si>
    <t>ป.2</t>
  </si>
  <si>
    <t>ป.3</t>
  </si>
  <si>
    <t>ป.4</t>
  </si>
  <si>
    <t>ป.5</t>
  </si>
  <si>
    <t>ป.6</t>
  </si>
  <si>
    <t>ความถนัด</t>
  </si>
  <si>
    <t>-ขาด,</t>
  </si>
  <si>
    <t xml:space="preserve">กลุ่มวิชาเอก </t>
  </si>
  <si>
    <t>วิชาที่สอนตรงตาม</t>
  </si>
  <si>
    <t>ในวิชาที่สอนมาแล้วกี่ปี</t>
  </si>
  <si>
    <t>มีประสบการณ์สอน</t>
  </si>
  <si>
    <t>กลุ่มสาระ</t>
  </si>
  <si>
    <t>วิชา</t>
  </si>
  <si>
    <t>ไทย</t>
  </si>
  <si>
    <t>คณิต</t>
  </si>
  <si>
    <t>สังคม</t>
  </si>
  <si>
    <t>อังกฤษ</t>
  </si>
  <si>
    <t>สูตรการคำนวณอัตรากำลังข้าราชการครูตามเกณฑ์ ก.ค.ศ.</t>
  </si>
  <si>
    <t>แบบ 1 โรงเรียนประถมศึกษาที่มีนักเรียน 120 คน ลงมาและจัดการเรียนการสอน อ.1-ป.6 หรือ ป.1-ป.6</t>
  </si>
  <si>
    <t>แบบ 2  โรงเรียนประถมศึกษาที่มีนักเรียน 121 คนขึ้นไป และจัดการเรียนการสอน อ.1-ป.6 หรือ ป.1-ป.6</t>
  </si>
  <si>
    <t>=       1  : 25</t>
  </si>
  <si>
    <t>=       30  : 1</t>
  </si>
  <si>
    <t>=       40  : 1</t>
  </si>
  <si>
    <t>จำนวนบุคลากรสายบริหาร</t>
  </si>
  <si>
    <t xml:space="preserve">                   หากมีเศษตั้งแต่ 10 คนขึ้นไป ให้เพิ่มอีก 1 ห้อง</t>
  </si>
  <si>
    <t>=    1  : 25</t>
  </si>
  <si>
    <t>=    30  : 1</t>
  </si>
  <si>
    <t>=    40  : 1</t>
  </si>
  <si>
    <t>=    1  : 20</t>
  </si>
  <si>
    <t xml:space="preserve">                 หากมีเศษตั้งแต่ 10 คนขึ้นไป ให้เพิ่มอีก 1 ห้อง</t>
  </si>
  <si>
    <t xml:space="preserve">              -  การคิดจำนวนครูให้ปัดเศษตามหลักคณิตศาสตร์  (0.5ขึ้นไปปัดเป็น 1 , ไม่ถึง 0.5 ปัดทิ้ง)</t>
  </si>
  <si>
    <t>วัน เดือน ปี</t>
  </si>
  <si>
    <t>หมู่</t>
  </si>
  <si>
    <t>นับถือ</t>
  </si>
  <si>
    <t>เลขที่</t>
  </si>
  <si>
    <t>เกิด</t>
  </si>
  <si>
    <t>บรรจุ</t>
  </si>
  <si>
    <t>โลหิต</t>
  </si>
  <si>
    <t>ศาสนา</t>
  </si>
  <si>
    <t>ต่ำกว่าปริญญาตรี</t>
  </si>
  <si>
    <t>ปริญญาตรี</t>
  </si>
  <si>
    <t>ปริญญาโท</t>
  </si>
  <si>
    <t>วิชาเอก</t>
  </si>
  <si>
    <t>พลศึกษา</t>
  </si>
  <si>
    <t xml:space="preserve">1. ให้เริ่มจาก  ผอ.ร.ร., รอง ผอ.ร.ร., ส่วน ตำแหน่งครูและครูผู้ช่วย ให้เรียงตามเลขที่ตำแหน่งจากน้อยไปหามาก </t>
  </si>
  <si>
    <t xml:space="preserve">    ช่อง "ชื่อวุฒิ" ให้ระบุอักษรย่อของคุณวุฒิที่ได้รับ </t>
  </si>
  <si>
    <t>ü</t>
  </si>
  <si>
    <t>คณิตศาสตร์</t>
  </si>
  <si>
    <t>วิทยาศาสตร์</t>
  </si>
  <si>
    <t>สังคมศึกษา</t>
  </si>
  <si>
    <t>สุขศึกษาและพลศึกษา</t>
  </si>
  <si>
    <t>สุขศึกษา</t>
  </si>
  <si>
    <t>ศิลปะ</t>
  </si>
  <si>
    <t>ภาษาต่างประเทศ</t>
  </si>
  <si>
    <t>ภาษาอังกฤษ</t>
  </si>
  <si>
    <t>การงานอาชีพและเทคโนโลยี</t>
  </si>
  <si>
    <t>กิจกรรมพัฒนาผู้เรียน</t>
  </si>
  <si>
    <t>ลูกเสือ</t>
  </si>
  <si>
    <t>แนะแนว</t>
  </si>
  <si>
    <t>ชุมนุม</t>
  </si>
  <si>
    <t xml:space="preserve">โรงเรียน                                              อำเภอ </t>
  </si>
  <si>
    <t>081-999-9999</t>
  </si>
  <si>
    <t>ตัวอย่าง</t>
  </si>
  <si>
    <t xml:space="preserve">โทรศัพท์โรงเรียน </t>
  </si>
  <si>
    <t xml:space="preserve">โทรศัพท์มือถือ                </t>
  </si>
  <si>
    <t>หมายเลข</t>
  </si>
  <si>
    <t>โทรศัพท์</t>
  </si>
  <si>
    <t>....................................</t>
  </si>
  <si>
    <t>.......................................</t>
  </si>
  <si>
    <t>ปัจจุบันสอน (ระบุตามตารางสอน)</t>
  </si>
  <si>
    <t>วุฒิ</t>
  </si>
  <si>
    <t xml:space="preserve"> /วิชาเอก</t>
  </si>
  <si>
    <t>ค.บ.</t>
  </si>
  <si>
    <t>ค.ม.</t>
  </si>
  <si>
    <t>หลักสูตรและการสอน</t>
  </si>
  <si>
    <t>งานประดิษฐ์</t>
  </si>
  <si>
    <t>งานเกษตร</t>
  </si>
  <si>
    <t>คอมพิวเตอร์</t>
  </si>
  <si>
    <t>แบบรายงานข้อมูลการสอนบุคลากรในสถานศึกษาทุกตำแหน่งที่ปฏิบัติหน้าที่เป็นผู้สอนเท่านั้น (ผู้บริหารโรงเรียนไม่ต้องกรอกในตารางนี้)</t>
  </si>
  <si>
    <t>วุฒิ/วิชาเอก</t>
  </si>
  <si>
    <t xml:space="preserve">จำนวนครูตาม จ.18 </t>
  </si>
  <si>
    <t xml:space="preserve">จำนวนครู ตามเกณฑ์ ก.ค.ศ. </t>
  </si>
  <si>
    <t>ประถม</t>
  </si>
  <si>
    <t>ปฐมวัย</t>
  </si>
  <si>
    <t>หมายเหตุ</t>
  </si>
  <si>
    <t xml:space="preserve">     2.1 ก่อนประถมศึกษา</t>
  </si>
  <si>
    <t xml:space="preserve">     2.2 ประถมศึกษา</t>
  </si>
  <si>
    <t xml:space="preserve">     2.3 มัธยมศึกษา</t>
  </si>
  <si>
    <t>ชั้นเรียน</t>
  </si>
  <si>
    <t>จำนวนนักเรียน</t>
  </si>
  <si>
    <t>ห้องเรียน</t>
  </si>
  <si>
    <t>ชาย</t>
  </si>
  <si>
    <t>หญิง</t>
  </si>
  <si>
    <t>มัธยมศึกษาปีที่ 1</t>
  </si>
  <si>
    <t>มัธยมศึกษาปีที่ 2</t>
  </si>
  <si>
    <t>อนุบาลปีที่ 1</t>
  </si>
  <si>
    <t>มัธยมศึกษาปีที่ 3</t>
  </si>
  <si>
    <t>อนุบาลปีที่ 2</t>
  </si>
  <si>
    <t>รวมก่อนประถมศึกษา</t>
  </si>
  <si>
    <t>ประถมศึกษาปีที่ 1</t>
  </si>
  <si>
    <t>ประถมศึกษาปีที่ 2</t>
  </si>
  <si>
    <t>ประถมศึกษาปีที่ 3</t>
  </si>
  <si>
    <t>ประถมศึกษาปีที่ 4</t>
  </si>
  <si>
    <t>ประถมศึกษาปีที่ 5</t>
  </si>
  <si>
    <t>ประถมศึกษาปีที่ 6</t>
  </si>
  <si>
    <t>รวมประถมศึกษา</t>
  </si>
  <si>
    <t>(    )</t>
  </si>
  <si>
    <t xml:space="preserve">    อำเภอ</t>
  </si>
  <si>
    <t>1. โรงเรียน</t>
  </si>
  <si>
    <t>รวมระดับมัธยมศึกษาตอนต้น</t>
  </si>
  <si>
    <t>ชั้น</t>
  </si>
  <si>
    <t>กับ ร.ร.</t>
  </si>
  <si>
    <t xml:space="preserve">เช่น </t>
  </si>
  <si>
    <t>วิทยาการคอมพิวเตอร์</t>
  </si>
  <si>
    <t>วิทยาศาสตร์การกีฬา (การฝึกและการจัดการกีฬา)</t>
  </si>
  <si>
    <t>วท.บ.</t>
  </si>
  <si>
    <t>ช่างอุตสาหกรรม (ช่างไฟฟ้า)</t>
  </si>
  <si>
    <t>โรงเรียน</t>
  </si>
  <si>
    <t xml:space="preserve">ผู้กรอกข้อมูล ชื่อ  </t>
  </si>
  <si>
    <t>ควบรวมกับ ร.ร.</t>
  </si>
  <si>
    <t>คำอธิบายการกรอกข้อมูล</t>
  </si>
  <si>
    <t xml:space="preserve">เครือข่าย ร.ร.ที่ </t>
  </si>
  <si>
    <t>เครือข่าย ร.ร.ที่</t>
  </si>
  <si>
    <t xml:space="preserve">2. ระยะทางจากโรงเรียนถึง สพท. </t>
  </si>
  <si>
    <t>3. โรงเรียนตั้งในเขตพื้นที่</t>
  </si>
  <si>
    <t>4. โรงเรียนมีลักษณะพิเศษ</t>
  </si>
  <si>
    <t>5. การจัดการศึกษา ดำเนินการดังนี้</t>
  </si>
  <si>
    <t>6. ลักษณะการจัดการเรียนการสอน</t>
  </si>
  <si>
    <t>คละชั้น</t>
  </si>
  <si>
    <t>กับ ชั้น</t>
  </si>
  <si>
    <t>ระหว่าง ชั้น</t>
  </si>
  <si>
    <t>ช่วงชั้นที่</t>
  </si>
  <si>
    <t>(3)</t>
  </si>
  <si>
    <t>(4)</t>
  </si>
  <si>
    <t>(1)</t>
  </si>
  <si>
    <t>(2)</t>
  </si>
  <si>
    <t>7. รายละเอียดเกี่ยวกับจำนวนห้องเรียนและจำนวนนักเรียน</t>
  </si>
  <si>
    <t>ลำดับที่ 1</t>
  </si>
  <si>
    <t>ลำดับที่ 2</t>
  </si>
  <si>
    <t>ลำดับที่ 3</t>
  </si>
  <si>
    <t>ลำดับที่ 4</t>
  </si>
  <si>
    <t>ลำดับที่ 5</t>
  </si>
  <si>
    <t>ลำดับที่ 6</t>
  </si>
  <si>
    <t>รับรองถูกต้อง</t>
  </si>
  <si>
    <t>โทร...............................................</t>
  </si>
  <si>
    <t>ผู้อำนวยการสถานศึกษา</t>
  </si>
  <si>
    <t>ให้กรอกข้อมูลตาม</t>
  </si>
  <si>
    <t>สภาพการจัดจริง</t>
  </si>
  <si>
    <t xml:space="preserve"> - การจัดห้องเรียน</t>
  </si>
  <si>
    <t>*</t>
  </si>
  <si>
    <t xml:space="preserve">โรงเรียน </t>
  </si>
  <si>
    <t>เครือข่ายที่</t>
  </si>
  <si>
    <t>E-mail address:</t>
  </si>
  <si>
    <t>ID line :</t>
  </si>
  <si>
    <t xml:space="preserve">หมายเลขโทรศัพท์  มือถือ </t>
  </si>
  <si>
    <t>ผู้อำนวยการโรงเรียน</t>
  </si>
  <si>
    <t>(.........................................................)</t>
  </si>
  <si>
    <t>ผู้กรอกข้อมูล ชื่อ..........................................................</t>
  </si>
  <si>
    <t>ตำแหน่ง.................................................</t>
  </si>
  <si>
    <t>แบบรายงานข้อมูลข้าราชการครูและบุคลากรทางการศึกษา พนักงานราชการ ลูกจ้างประจำ ลูกจ้างชั่วคราว ทุกตำแหน่ง</t>
  </si>
  <si>
    <t>พนักงานราชการ</t>
  </si>
  <si>
    <t>ครูพี่เลี้ยง</t>
  </si>
  <si>
    <t>นักการภารโรง</t>
  </si>
  <si>
    <t>โครงการคืนครูให้นักเรียน</t>
  </si>
  <si>
    <t>ธุรการโรงเรียน</t>
  </si>
  <si>
    <t>พี่เลี้ยงเด็กพิการ</t>
  </si>
  <si>
    <t>โครงการพัฒนาครูทั้งระบบ (อัตราจ้างครูสาขาขาดแคลน)</t>
  </si>
  <si>
    <t>โครงการพัฒนาคุณภาพและมาตรฐานการศึกษา</t>
  </si>
  <si>
    <t>บุคลากรวิทยาศาสตร์</t>
  </si>
  <si>
    <t>บุคลากรคณิตศาสตร์</t>
  </si>
  <si>
    <t>แผนงานขยายโอกาสและพัฒนาการศึกษา ผลผลิตผู้จบการศึกษาภาคบังคับ</t>
  </si>
  <si>
    <t>ข้าราชการครูและบุคลากรทางการศึกษา</t>
  </si>
  <si>
    <t>ลูกจ้างชั่วคราว (เงินงบประมาณ งบดำเนินงาน)</t>
  </si>
  <si>
    <t>ลูกจ้างชั่วคราว (เงินงบประมาณ งบอื่น)</t>
  </si>
  <si>
    <t>ลูกจ้างชั่วคราว (เงินนอกงบประมาณ)</t>
  </si>
  <si>
    <t>ลูกจ้างชั่วคราว (เงินได้สถานศึกษา)</t>
  </si>
  <si>
    <t>ลูกจ้างชั่วคราว (เงินสนับสนุนจากหน่วยงานอื่น)</t>
  </si>
  <si>
    <t>8. วิชาเอกที่โรงเรียนขาดแคลนตามมาตรฐานวิชาเอก เรียงลำดับความสำคัญ</t>
  </si>
  <si>
    <t>ลำดับที่ 7</t>
  </si>
  <si>
    <t>โปรดตรวจสอบมาตรฐานวิชาเอกที่ สพฐ.กำหนดเป็นหลัก</t>
  </si>
  <si>
    <t>ครูอัตราจ้าง แก้ปัญหา ร.ร.ขาดแคลนครูขั้นวิกฤต</t>
  </si>
  <si>
    <t>(หรือวันเริ่มจ้าง)</t>
  </si>
  <si>
    <t>ลูกจ้างประจำ</t>
  </si>
  <si>
    <t>ช่างไม้ ช ......</t>
  </si>
  <si>
    <t>1</t>
  </si>
  <si>
    <t>ปริญญาเอก</t>
  </si>
  <si>
    <t>เคลื่อนที่</t>
  </si>
  <si>
    <t>นายรักชาติ  ไทยเจริญ</t>
  </si>
  <si>
    <t>20 ปี</t>
  </si>
  <si>
    <t>แบบรายงานข้อมูลการสอนของข้าราชการครูและบุคลากรทางการศึกษา พนักงานราชการ อัตราจ้างในสถานศึกษา</t>
  </si>
  <si>
    <t>พ.ม.</t>
  </si>
  <si>
    <t>ประถมศึกษา</t>
  </si>
  <si>
    <t>บริหารการศึกษา</t>
  </si>
  <si>
    <t>วิทยาศาสตร์(ทั่วไป)</t>
  </si>
  <si>
    <t>ฟิสิกส์</t>
  </si>
  <si>
    <t>เคมี</t>
  </si>
  <si>
    <t>ชีววิทยา</t>
  </si>
  <si>
    <t>ทัศนศิลป์</t>
  </si>
  <si>
    <t>ดนตรีศึกษา</t>
  </si>
  <si>
    <t>ดนตรีไทย</t>
  </si>
  <si>
    <t>ดนตรีสากล</t>
  </si>
  <si>
    <t>ดุริยางคศิลป์</t>
  </si>
  <si>
    <t>นาฏศิลป์</t>
  </si>
  <si>
    <t>เกษตรกรรม</t>
  </si>
  <si>
    <t>คหกรรมศาสตร์</t>
  </si>
  <si>
    <t>อุตสาหกรรมศิลป์</t>
  </si>
  <si>
    <t>ภาษาฝรั่งเศส</t>
  </si>
  <si>
    <t>ภาษาเยอรมัน</t>
  </si>
  <si>
    <t>ภาษาสเปน</t>
  </si>
  <si>
    <t>ภาษารัสเซีย</t>
  </si>
  <si>
    <t>ภาษาจีน</t>
  </si>
  <si>
    <t>ภาษาเกาหลี</t>
  </si>
  <si>
    <t>ภาษาญี่ปุ่น</t>
  </si>
  <si>
    <t>ภาษามาเลเซีย</t>
  </si>
  <si>
    <t>ภาษาเมียนมาร์</t>
  </si>
  <si>
    <t>ภาษาเวียดนาม</t>
  </si>
  <si>
    <t>ภาษาเขมร</t>
  </si>
  <si>
    <t>ภาษาอาหรับ</t>
  </si>
  <si>
    <t>วัดผลการศึกษา</t>
  </si>
  <si>
    <t>บรรณรักษ์</t>
  </si>
  <si>
    <t>จิตวิทยาและการแนะแนว</t>
  </si>
  <si>
    <t>การเงิน/พัสดุ</t>
  </si>
  <si>
    <t>อื่นๆ (การศึกษาพิเศษ)</t>
  </si>
  <si>
    <t>อื่นๆ (การศึกษานอกระบบ)</t>
  </si>
  <si>
    <t>รวมตามมาตรฐานฯ</t>
  </si>
  <si>
    <t>นอกเหนือจากมาตรฐานฯ</t>
  </si>
  <si>
    <t>ป.กศ.</t>
  </si>
  <si>
    <t>อื่นๆ (พ.กศ.)</t>
  </si>
  <si>
    <t>อื่นๆ (ปวช.)</t>
  </si>
  <si>
    <t>อื่นๆ (อัตราว่างเกินเกณฑ์)</t>
  </si>
  <si>
    <t>รวมนอกเหนือจากมาตรฐานฯ</t>
  </si>
  <si>
    <t>โสตทัศนศึกษา/เทคโนฯ</t>
  </si>
  <si>
    <t>มาตรฐานวิชาเอกที่กำหนดในสถานศึกษา</t>
  </si>
  <si>
    <t>ข้าราชการครู สายงานการสอน ในสถานศึกษา</t>
  </si>
  <si>
    <t>คำอธิบายการกรอก</t>
  </si>
  <si>
    <t>ครู เกณฑ์ ก.ค.ศ.</t>
  </si>
  <si>
    <t>ครู ขาด/เกินมาตรฐานวิชาเอก</t>
  </si>
  <si>
    <t>ระดับปฐมวัย หากจำนวนนักเรียนไม่ถึง 10 คน ไม่ให้มีเอกปฐมวัย</t>
  </si>
  <si>
    <t>และหากสถานศึกษาใดมีอัตรากำลังที่เกินเกณฑ์ที่ ก.ค.ศ.กำหนดมีอัตราว่าง ให้ระบุในช่อง อัตราว่างเกินเกณฑ์</t>
  </si>
  <si>
    <t xml:space="preserve">หมายถึง ครูผู้สอนที่คำนวณได้ตามเกณฑ์ที่ ก.ค.ศ.กำหนด และให้ระบุวิชาเอกตามเกณฑ์มาตรฐานตามตารางที่กำหนด </t>
  </si>
  <si>
    <t>วิชาเอกเคมี ชีววิทยา ฟิสิกส์ ให้กำหนดเป็นวิชาเอกวิทยาศาสตร์ทั่วไป</t>
  </si>
  <si>
    <t>อื่นๆ (บริหารธุรกิจ/ธุรกิจศึกษา)</t>
  </si>
  <si>
    <t>ตารางแสดงเกณฑ์มาตรฐานวิชาเอกที่กำหนดให้มีในสถานศึกษาระดับประถมศึกษา สังกัดสำนักงานคณะกรรมการการศึกษาขั้นพื้นฐาน</t>
  </si>
  <si>
    <t>จำนวนครู
ตามเกณฑ์ ก.ค.ศ.</t>
  </si>
  <si>
    <t>สาขาวิชาเอกของครูผู้สอน ตามที่ สพฐ.กำหนด (อัตราที่)</t>
  </si>
  <si>
    <t xml:space="preserve">7 - 8 ขึ้นไป
</t>
  </si>
  <si>
    <t>&lt; 20    คน</t>
  </si>
  <si>
    <t>21 – 40 คน</t>
  </si>
  <si>
    <t>41 – 60 คน</t>
  </si>
  <si>
    <t xml:space="preserve"> </t>
  </si>
  <si>
    <t>61 – 80 คน</t>
  </si>
  <si>
    <t>81 – 100 คน</t>
  </si>
  <si>
    <t>101 – 120 คน</t>
  </si>
  <si>
    <t>121  ขึ้นไป</t>
  </si>
  <si>
    <t>คำนวณตามเกณฑ์ ก.ค.ศ.</t>
  </si>
  <si>
    <t>ก่อนประถม - ป.6</t>
  </si>
  <si>
    <t>เพิ่มเติม</t>
  </si>
  <si>
    <t>ขยายโอกาส</t>
  </si>
  <si>
    <r>
      <rPr>
        <b/>
        <sz val="16"/>
        <rFont val="TH SarabunPSK"/>
        <family val="2"/>
      </rPr>
      <t>หมายเหตุ</t>
    </r>
    <r>
      <rPr>
        <sz val="16"/>
        <rFont val="TH SarabunPSK"/>
        <family val="2"/>
      </rPr>
      <t xml:space="preserve"> 1. สาขาวิชาเอกของอัตราที่ 2  (ปฐมวัย) หากจำนวนนักเรียนระดับปฐมวัยไม่ถึง 10 คน ให้กำหนดสาขาวิชาเอกในลำดับถัดไปตามตารางนี้ มากำหนดเป็นสาขาวิชาเอก</t>
    </r>
  </si>
  <si>
    <t xml:space="preserve">                (ยกเว้นสถานศึกษาที่จัดรวมชั้น ตามหลักเกณฑ์ที่ ก.ค.ศ. กำหนด หากรวมชั้นแล้ว จำนวนนักเรียนไม่ถึง 10 คน ก็สามารถกำหนดสาขาวิชาเอกปฐมวัยได้)</t>
  </si>
  <si>
    <t xml:space="preserve">            2. สาขาวิชาเอกเพิ่มเติม สามารถกำหนดตามกรอบโครงสร้างเวลาเรียน ตามหลักสูตรแกนกลางฯ และหลักสูตรสถานศึกษา  เช่น พลศึกษา, ศิลปะ, ดนตรี เป็นต้น</t>
  </si>
  <si>
    <t xml:space="preserve">               โดยจะต้องกำหนดจำนวนสาขาวิชาเอกให้เท่ากับจำนวนครูตามเกณฑ์ ก.ค.ศ.กำหนด</t>
  </si>
  <si>
    <t>(.......................................................)</t>
  </si>
  <si>
    <r>
      <t xml:space="preserve">หมายถึง  </t>
    </r>
    <r>
      <rPr>
        <u/>
        <sz val="16"/>
        <rFont val="TH SarabunPSK"/>
        <family val="2"/>
      </rPr>
      <t>ตำแหน่งที่มีผู้ครองและตำแหน่งว่างที่มีอัตราเงินเดือน</t>
    </r>
    <r>
      <rPr>
        <sz val="16"/>
        <rFont val="TH SarabunPSK"/>
        <family val="2"/>
      </rPr>
      <t xml:space="preserve"> </t>
    </r>
  </si>
  <si>
    <r>
      <t>ให้คำนวณ ครูตามเกณฑ์ที่ ก.ค.ศ.กำหนด (</t>
    </r>
    <r>
      <rPr>
        <u/>
        <sz val="16"/>
        <rFont val="TH SarabunPSK"/>
        <family val="2"/>
      </rPr>
      <t>การปัดเศษทศนิยม ให้นำครูที่คำนวณได้แต่ละระดับชั้น มารวมกันก่อน แล้วจึงปัดเศษทศนิยมตามหลักคณิตศาสตร์)</t>
    </r>
  </si>
  <si>
    <r>
      <t xml:space="preserve">หมายถึง </t>
    </r>
    <r>
      <rPr>
        <u/>
        <sz val="16"/>
        <rFont val="TH SarabunPSK"/>
        <family val="2"/>
      </rPr>
      <t>จำนวนครูตาม จ.18  ที่ไปช่วยราชการที่โรงเรียนอื่น</t>
    </r>
  </si>
  <si>
    <t>ไม่ต้องกรอกข้อมูล</t>
  </si>
  <si>
    <t>ให้กรอกข้อมูล</t>
  </si>
  <si>
    <t>ไม่ต้องกรอก</t>
  </si>
  <si>
    <t>สีเหลือง</t>
  </si>
  <si>
    <t>(    ) ปกติ     (    ) ชายแดนประเทศ     (    ) ชายขอบจังหวัด</t>
  </si>
  <si>
    <t>(    ) ม.1-ม.3</t>
  </si>
  <si>
    <t xml:space="preserve">    เช่น 1 มกราคม 2511  ให้กรอก  01/01/2511</t>
  </si>
  <si>
    <t>2. วันเดือนปีเกิด และ วันเดือนปีที่บรรจุ  ลักษณะการกรอก  00/00/0000</t>
  </si>
  <si>
    <t>3. หมู่โลหิต ให้กรอกด้วยตัวอักษรไทย เช่น  เอ บี  โอ  เอบี</t>
  </si>
  <si>
    <t>4. นับถือศาสนา  ให้กรอก  พุทธ  คริสต์  อิสลาม  เป็นต้น</t>
  </si>
  <si>
    <t xml:space="preserve">5. วุฒิการศึกษาตั้งแต่ปริญญาตรีขึ้นไป หากมีหลายวุฒิ ให้ระบุทุกวุฒิ </t>
  </si>
  <si>
    <t>6. ลูกจ้างประจำ  หากไม่มีให้ลบออก</t>
  </si>
  <si>
    <t>7. ลูกจ้างชั่วคราว  ตำแหน่งใด/งบใดไม่มี ให้ลบออก</t>
  </si>
  <si>
    <r>
      <t xml:space="preserve">ช่อง "วิชาเอก" ให้ระบุชื่อวิชาเอกตามที่ได้รับจริง </t>
    </r>
    <r>
      <rPr>
        <b/>
        <sz val="16"/>
        <rFont val="TH SarabunPSK"/>
        <family val="2"/>
      </rPr>
      <t>ห้ามพิมพ์แบบย่อ</t>
    </r>
  </si>
  <si>
    <t>วุฒิการศึกษา (เริ่มจากวุฒิที่ใช้บรรจุเข้ารับราชการ)</t>
  </si>
  <si>
    <t>แบบรายงานจำนวนข้าราชการครูและบุคลากรทางการศึกษา จำแนกตามมาตรฐานวิชาเอก</t>
  </si>
  <si>
    <t xml:space="preserve">  สำนักงานเขตพื้นที่การศึกษาประถมศึกษาอุบลราชธานี เขต 1  </t>
  </si>
  <si>
    <t>(    ) อ.บ.ต.     (    ) เทศบาลตำบล   (    ) เทศบาลเมือง  (    ) เทศบาลนคร</t>
  </si>
  <si>
    <t>สังกัดสำนักงานเขตพื้นที่การศึกษาประถมศึกษาอุบลราชธานี เขต 1</t>
  </si>
  <si>
    <t>......................................................................................</t>
  </si>
  <si>
    <t>...........................................</t>
  </si>
  <si>
    <t>อนุบาลปีที่ 3</t>
  </si>
  <si>
    <t>รวมระดับมัธยมศึกษาตอนปลาย</t>
  </si>
  <si>
    <t>มัธยมศึกษาปีที่ 4</t>
  </si>
  <si>
    <t>มัธยมศึกษาปีที่ 5</t>
  </si>
  <si>
    <t>มัธยมศึกษาปีที่ 6</t>
  </si>
  <si>
    <t>ม.4</t>
  </si>
  <si>
    <t>ม.5</t>
  </si>
  <si>
    <t>ม.6</t>
  </si>
  <si>
    <t xml:space="preserve">(    ) ป.1-ป.6    </t>
  </si>
  <si>
    <t xml:space="preserve">  (    ) เกณฑ์เด็กปีเว้นปี</t>
  </si>
  <si>
    <t xml:space="preserve">  (    ) ม.4-ม.6</t>
  </si>
  <si>
    <t xml:space="preserve">    -  นักเรียน  1 -20 คน       มีผู้บริหารได้  1  คน       มีครูผู้สอนได้   1  คน    </t>
  </si>
  <si>
    <t xml:space="preserve">    -  นักเรียน 21 -40 คน      มีผู้บริหารได้  1  คน       มีครูผู้สอนได้   2  คน    </t>
  </si>
  <si>
    <t xml:space="preserve">    -  นักเรียน 41 -60 คน      มีผู้บริหารได้  1  คน       มีครูผู้สอนได้   3  คน    </t>
  </si>
  <si>
    <t xml:space="preserve">    -  นักเรียน 61 -80 คน      มีผู้บริหารได้  1  คน       มีครูผู้สอนได้   4  คน    </t>
  </si>
  <si>
    <t xml:space="preserve">    -  นักเรียน 81 -100 คน    มีผู้บริหารได้  1  คน       มีครูผู้สอนได้   5  คน    </t>
  </si>
  <si>
    <t xml:space="preserve">    -  นักเรียน 101 -120 คน  มีผู้บริหารได้  1  คน       มีครูผู้สอนได้   6  คน    </t>
  </si>
  <si>
    <t xml:space="preserve">อัตราส่วน (อนุบาล)    ครู : นักเรียน              </t>
  </si>
  <si>
    <t xml:space="preserve">                            จำนวนนักเรียน   :   ห้อง            </t>
  </si>
  <si>
    <t xml:space="preserve">อัตราส่วน (ประถม)    ครู : นักเรียน              </t>
  </si>
  <si>
    <t>จำนวนครูปฏิบัติการสอน  รวม  =  จำนวนครูสอนอนุบาล  + จำนวนครูสอนประถม</t>
  </si>
  <si>
    <t xml:space="preserve">   ครูสอน รวม  = [(ห้องอนุบาล x นร. : ห้อง)+นักเรียนอนุบาล]  +  [(ห้องประถม xนร.: ห้อง)+นักเรียนประถม]</t>
  </si>
  <si>
    <t xml:space="preserve">                              ครู : นักเรียน</t>
  </si>
  <si>
    <t xml:space="preserve"> ครู : นักเรียน</t>
  </si>
  <si>
    <t xml:space="preserve">           ครูสอน รวม        =   (ห้องอนุบาล x 30 + นร.อนุบาล) +  (ห้องประถม x 40 + นร.ประถม)</t>
  </si>
  <si>
    <t xml:space="preserve">          50</t>
  </si>
  <si>
    <t xml:space="preserve">    -  นักเรียน  121 - 359 คน           มีผู้บริหารได้  1  ตำแหน่ง</t>
  </si>
  <si>
    <t xml:space="preserve">    -  นักเรียน  360 - 719 คน           มีผู้บริหารได้  1  ตำแหน่ง    มีผู้ช่วยได้   1  ตำแหน่ง</t>
  </si>
  <si>
    <t xml:space="preserve">    -  นักเรียน  720 - 1,079 คน        มีผู้บริหารได้  1  ตำแหน่ง    มีผู้ช่วยได้   2  ตำแหน่ง</t>
  </si>
  <si>
    <t xml:space="preserve">    -  นักเรียน  1,080 - 1,679 คน     มีผู้บริหารได้  1  ตำแหน่ง    มีผู้ช่วยได้   3  ตำแหน่ง</t>
  </si>
  <si>
    <t xml:space="preserve">    -  นักเรียน  1,680 คนขึ้นไป         มีผู้บริหารได้  1  ตำแหน่ง    มีผู้ช่วยได้   4  ตำแหน่ง  </t>
  </si>
  <si>
    <r>
      <t>เงื่อนไข</t>
    </r>
    <r>
      <rPr>
        <sz val="14"/>
        <rFont val="Cordia New"/>
        <family val="2"/>
        <charset val="222"/>
      </rPr>
      <t xml:space="preserve">  -  การคิดจำนวนห้องเรียน (โดยใช้จำนวนนักเรียน : ห้อง หารจำนวนนักเรียน)  แต่ละชั้น </t>
    </r>
  </si>
  <si>
    <t xml:space="preserve">                -  การคิดจำนวนครูให้ปัดเศษตามหลักคณิตศาสตร์  (0.5ขึ้นไปปัดเป็น 1 , ไม่ถึง 0.5 ปัดทิ้ง)</t>
  </si>
  <si>
    <t>แบบ 3  โรงเรียนประถมศึกษาที่มีนักเรียน 120 คนลงมา และจัดการเรียนการสอน อ.1-ม.3/ม.6 หรือ ป.1-ม.3/ม.6</t>
  </si>
  <si>
    <t>แบบ 4  โรงเรียนประถมศึกษาที่มีนักเรียน 121 คนขึ้นไป และจัดการเรียนการสอน อ.1-ม.3/ม.6 หรือ ป.1-ม.3/ม.6</t>
  </si>
  <si>
    <t xml:space="preserve">อัตราส่วน (มัธยม)     ครู : นักเรียน              </t>
  </si>
  <si>
    <t>จำนวนครูปฏิบัติการสอน รวม  =  จำนวนครูสอนอนุบาล  + จำนวนครูสอนประถม + จำนวนครูสอนมัธยม</t>
  </si>
  <si>
    <t xml:space="preserve">      ครูสอน รวม   =   (ห้องอนุบาล x 30 + นร.อนุบาล) +  (ห้องประถม x 40 + นร.ประถม) + (ห้องมัธยม x 2)</t>
  </si>
  <si>
    <t xml:space="preserve">                                      50</t>
  </si>
  <si>
    <t xml:space="preserve">                               50</t>
  </si>
  <si>
    <t>แบบ 5 โรงเรียนมัธยมศึกษา (ปกติ)</t>
  </si>
  <si>
    <t>อัตราส่วน (มัธยม)      ครู : นักเรียน               =     1  : 20</t>
  </si>
  <si>
    <t xml:space="preserve">                 จำนวนนักเรียน   :   ห้อง            =    40  : 1</t>
  </si>
  <si>
    <t>จำนวนครูปฏิบัติการสอน     =      จำนวนห้องเรียน x (จำนวนนักเรียน : ห้อง)</t>
  </si>
  <si>
    <t xml:space="preserve">                                               จำนวนครู : นักเรียน </t>
  </si>
  <si>
    <t xml:space="preserve">           ครูสอนรวม             =     จำนวนห้องเรียน x  2</t>
  </si>
  <si>
    <t xml:space="preserve">               -  การคิดจำนวนครูให้ปัดเศษตามหลักคณิตศาสตร์  (0.5ขึ้นไปปัดเป็น 1 , ไม่ถึง 0.5 ปัดทิ้ง)</t>
  </si>
  <si>
    <t>แบบ 6 โรงเรียนมัธยมศึกษาในโครงการพิเศษต่าง ๆ (กรณีที่มีนักเรียนประจำบางส่วน หรือ นักเรียนประจำทั้งหมด)</t>
  </si>
  <si>
    <t>อัตราส่วน          ครู : นักเรียนประจำ                   =     1  : 12</t>
  </si>
  <si>
    <t xml:space="preserve">                        ครู : นักเรียนไป-กลับ                  =     1  : 20</t>
  </si>
  <si>
    <t xml:space="preserve">                        จำนวนนักเรียน   :   ห้อง             =    40  : 1</t>
  </si>
  <si>
    <t>การคำนวณห้องเรียน</t>
  </si>
  <si>
    <t xml:space="preserve">    -  ห้องเรียนของ นร.ทั้งหมด   =   จำนวน นร.รายชั้น ÷  40 (นร.: ห้อง)   เศษ 10 คนขึ้น (0.25) ไปปัดเป็น 1 ห้องเรียน</t>
  </si>
  <si>
    <t xml:space="preserve">    -  ห้องเรียนของ นร.ประจำ    =   จำนวน นร.ประจำรายชั้น ÷  40 (นร.: ห้อง)   เศษ 10 คนขึ้น (0.25) ไปปัดเป็น 1 ห้องเรียน</t>
  </si>
  <si>
    <t xml:space="preserve">    -  ห้องเรียนของ นร.ไป-กลับ    =   จำนวนห้องเรียนทั้งหมด - ห้องเรียนนักเรียนประจำ </t>
  </si>
  <si>
    <t>การคำนวณครู</t>
  </si>
  <si>
    <t xml:space="preserve">   -  จำนวนครูรวม นร.ประจำ     =      จำนวนห้องเรียน นร.ประจำ x (จำนวนนักเรียน : ห้อง)           </t>
  </si>
  <si>
    <t xml:space="preserve">       หรือ       จำนวนห้องเรียน X  40</t>
  </si>
  <si>
    <t xml:space="preserve">                                                                      จำนวนครู : นักเรียน </t>
  </si>
  <si>
    <t xml:space="preserve">   -  จำนวนครูรวม นร.ไป-กลับ    =      จำนวนห้องเรียน นร.ไป-กลับ x (จำนวนนักเรียน : ห้อง)    </t>
  </si>
  <si>
    <t xml:space="preserve">       หรือ       จำนวนห้องเรียน X  2</t>
  </si>
  <si>
    <t>จำนวนครูรวม                       =      จำนวนครูรวม นร.ประจำ  +  จำนวนครูรวม นร.ไป-กลับ</t>
  </si>
  <si>
    <t>จำนวนครูปฏิบัติการสอน        =      จำนวนครูรวม   - จำนวนครูสายบริหาร</t>
  </si>
  <si>
    <t xml:space="preserve">    -    1 - 2    ห้องเรียน                      มีผู้บริหารได้  1  ตำแหน่ง</t>
  </si>
  <si>
    <t xml:space="preserve">    -    3 - 6   ห้องเรียน                       มีผู้บริหารได้  1  ตำแหน่ง    มีผู้ช่วยได้   1  ตำแหน่ง</t>
  </si>
  <si>
    <t xml:space="preserve">    -    7 - 14  ห้องเรียน                      มีผู้บริหารได้  1  ตำแหน่ง    มีผู้ช่วยได้   2  ตำแหน่ง</t>
  </si>
  <si>
    <t xml:space="preserve">    -   15 - 23  ห้องเรียน                     มีผู้บริหารได้  1  ตำแหน่ง    มีผู้ช่วยได้   3  ตำแหน่ง</t>
  </si>
  <si>
    <t xml:space="preserve">    -    24  ห้องเรียนขึ้นไป                  มีผู้บริหารได้  1  ตำแหน่ง    มีผู้ช่วยได้   4  ตำแหน่ง</t>
  </si>
  <si>
    <t>แบบ 7  การคำนวณอัตรากำลังข้าราชการครูโรงเรียนศึกษาพิเศษ  จำแนกตามประเภทความพิการ</t>
  </si>
  <si>
    <t xml:space="preserve"> -  ประเภท หูหนวก ตาบอด พิการแขนขา</t>
  </si>
  <si>
    <t>อัตราส่วน     นักเรียน  :  ห้อง          =       10  : 1</t>
  </si>
  <si>
    <t xml:space="preserve">                      นักเรียน  :  ครู            =         5  : 1</t>
  </si>
  <si>
    <t xml:space="preserve"> -  ประเภท ปัญญาอ่อน พิการซ้อน</t>
  </si>
  <si>
    <t>อัตราส่วน     นักเรียน  :  ห้อง          =        8  : 1</t>
  </si>
  <si>
    <t xml:space="preserve">                      นักเรียน  :  ครู            =        4  : 1</t>
  </si>
  <si>
    <t xml:space="preserve"> -  ประเภท ออทิสติกส์</t>
  </si>
  <si>
    <t>อัตราส่วน     นักเรียน  :  ห้อง          =        6  : 1</t>
  </si>
  <si>
    <t xml:space="preserve">                      นักเรียน  :  ครู            =        3  : 1</t>
  </si>
  <si>
    <t xml:space="preserve">   -  จำนวนครูรวม     =      จำนวนห้องเรียน x  (จำนวนนักเรียน : ห้อง) </t>
  </si>
  <si>
    <t xml:space="preserve">                                    จำนวนนักเรียน : ครู </t>
  </si>
  <si>
    <t xml:space="preserve">     ครูรวม            =     จำนวนห้องเรียน x  2</t>
  </si>
  <si>
    <t>จำนวนครูปฏิบัติการสอน   =  จำนวนครูรวม - จำนวนบุคลากรสายบริหาร</t>
  </si>
  <si>
    <t xml:space="preserve">             1 - 5    ห้องเรียน         มีผู้บริหารได้  1 คน</t>
  </si>
  <si>
    <t xml:space="preserve">             6 - 13  ห้องเรียน         มีผู้บริหารได้  1 คน  มีผู้ช่วยผู้บริหารได้  1  คน</t>
  </si>
  <si>
    <t xml:space="preserve">           14 - 21  ห้องเรียน        มีผู้บริหารได้  1 คน  มีผู้ช่วยผู้บริหารได้  2  คน</t>
  </si>
  <si>
    <t xml:space="preserve">           22 - 29  ห้องเรียน        มีผู้บริหารได้  1 คน  มีผู้ช่วยผู้บริหารได้  3  คน</t>
  </si>
  <si>
    <t xml:space="preserve">           30 ห้องเรียนขึ้นไป       มีผู้บริหารได้  1 คน  มีผู้ช่วยผู้บริหารได้  4  คน</t>
  </si>
  <si>
    <r>
      <t>หมายเหตุ</t>
    </r>
    <r>
      <rPr>
        <sz val="14"/>
        <rFont val="Cordia New"/>
        <family val="2"/>
        <charset val="222"/>
      </rPr>
      <t xml:space="preserve">   การคิดจำนวนครูให้ปัดเศษตามหลักคณิตศาสตร์  (0.5ขึ้นไปปัดเป็น 1 , ไม่ถึง 0.5 ปัดทิ้ง)</t>
    </r>
  </si>
  <si>
    <t>แบบ 8  การคำนวณอัตรากำลังข้าราชการครูโรงเรียนศึกษาสงเคราะห์</t>
  </si>
  <si>
    <t>อัตราส่วน     ครู : นักเรียน                          =       1  : 12</t>
  </si>
  <si>
    <t xml:space="preserve">                 จำนวนนักเรียน   :   ห้อง            =     35  : 1</t>
  </si>
  <si>
    <t>จำนวนครูรวม               =         จำนวนห้องเรียน x (จำนวนนักเรียน : ห้อง)</t>
  </si>
  <si>
    <t xml:space="preserve">         ครูรวม               =          จำนวนห้องเรียน   x   35</t>
  </si>
  <si>
    <t xml:space="preserve">             1 - 2 ห้องเรียน         มีผู้บริหารได้  1 คน</t>
  </si>
  <si>
    <t xml:space="preserve">             3 - 6 ห้องเรียน         มีผู้บริหารได้  1 คน  มีผู้ช่วยผู้บริหารได้  1  คน</t>
  </si>
  <si>
    <t xml:space="preserve">             7 - 14 ห้องเรียน       มีผู้บริหารได้  1 คน  มีผู้ช่วยผู้บริหารได้  2 คน</t>
  </si>
  <si>
    <t xml:space="preserve">            15 - 23 ห้องเรียน      มีผู้บริหารได้  1 คน  มีผู้ช่วยผู้บริหารได้  3  คน</t>
  </si>
  <si>
    <t xml:space="preserve">            24 ห้องเรียนขึ้นไป     มีผู้บริหารได้  1 คน  มีผู้ช่วยผู้บริหารได้  4  คน</t>
  </si>
  <si>
    <r>
      <t>หมายเหตุ</t>
    </r>
    <r>
      <rPr>
        <sz val="14"/>
        <rFont val="Cordia New"/>
        <family val="2"/>
        <charset val="222"/>
      </rPr>
      <t xml:space="preserve">   ในการคำนวณตามสูตรหากมีเศษตั้งแต่  0.5 ขึ้นไปให้ปัดเป็น 1</t>
    </r>
  </si>
  <si>
    <t xml:space="preserve">         การคิดจำนวนครูให้ปัดเศษตามหลักคณิตศาสตร์  (0.5ขึ้นไปปัดเป็น 1 , ไม่ถึง 0.5 ปัดทิ้ง)</t>
  </si>
  <si>
    <t>ข้อมูล กผอ./สพร./สพฐ.</t>
  </si>
  <si>
    <t xml:space="preserve">              </t>
  </si>
  <si>
    <t>1. ปริมาณงานสถานศึกษา ณ วันที่ 10 มิถุนายน 2562 (นักเรียนตรงกับโปรแกรม Data Management Center)/ห้องเรียนตามเกณฑ์ ก.ค.ศ.</t>
  </si>
  <si>
    <t>แบบรายงานปริมาณงานของสถานศึกษา ปีการศึกษา 2562 ประกอบการวางแผนอัตรากำลังครู   โรงเรียน</t>
  </si>
  <si>
    <t>แบบรายงานปริมาณงานของสถานศึกษา ข้อมูล ณ วันที่ 10 มิถุนายน 2562</t>
  </si>
  <si>
    <t>อนุบาล 1</t>
  </si>
  <si>
    <t>อนุบาล 2</t>
  </si>
  <si>
    <t>ผอ.</t>
  </si>
  <si>
    <t>รอง</t>
  </si>
  <si>
    <t xml:space="preserve"> +เกิน</t>
  </si>
  <si>
    <t>-ขาด, +เกิน</t>
  </si>
  <si>
    <t>ปี 62</t>
  </si>
  <si>
    <t>อัตราจ้าง</t>
  </si>
  <si>
    <t>(ครูผู้สอน)</t>
  </si>
  <si>
    <t>งบ สพฐ.</t>
  </si>
  <si>
    <t>(21)</t>
  </si>
  <si>
    <t>(22)</t>
  </si>
  <si>
    <t>(23)</t>
  </si>
  <si>
    <t>(24)</t>
  </si>
  <si>
    <t>คำนวณได้ดังนี้ ช่อง (13)  = ช่อง (5) - ช่อง (9), ช่อง (14)  = ช่อง (6) - ช่อง (10), ช่อง (15)  = ช่อง (7) - ช่อง (11) และ ช่อง (16)  = ช่อง (8) - ช่อง (12)</t>
  </si>
  <si>
    <t xml:space="preserve">ช่อง (16)  x 100 ÷ ช่อง (12) (ทศนิยม 2 หลัก)   </t>
  </si>
  <si>
    <t>อัตราจ้าง (ครูผู้สอน) งบ สพฐ.</t>
  </si>
  <si>
    <t>ช่อง (5) + ช่อง (6) + ช่อง (7) + ช่อง (20) - ช่อง (19) + ช่อง (21) + ช่อง (22) - ช่อง (12)</t>
  </si>
  <si>
    <t xml:space="preserve">ช่อง (23)  x 100 ÷ ช่อง (12) (ทศนิยม 2 หลัก)   </t>
  </si>
  <si>
    <t xml:space="preserve">รหัส
</t>
  </si>
  <si>
    <t>(จาก DMC)</t>
  </si>
  <si>
    <t>8 หลัก</t>
  </si>
  <si>
    <t>รหัส DMC</t>
  </si>
  <si>
    <t>ผอ</t>
  </si>
  <si>
    <t>รวมอัตราจ้าง</t>
  </si>
  <si>
    <t>ครูวิกฤต</t>
  </si>
  <si>
    <t>กองบินอุบลสงเคราะห์</t>
  </si>
  <si>
    <t>บ้านปากห้วยวังนอง</t>
  </si>
  <si>
    <t>วัดท่าวังหิน</t>
  </si>
  <si>
    <t>อนุบาลอุบลราชธานี</t>
  </si>
  <si>
    <t>อุบลวิทยาคม</t>
  </si>
  <si>
    <t>บ้านค้อกุดลาด</t>
  </si>
  <si>
    <t>บ้านเค็ง</t>
  </si>
  <si>
    <t>บ้านนาคำ</t>
  </si>
  <si>
    <t>บ้านนาใต้</t>
  </si>
  <si>
    <t>บ้านปากน้ำ</t>
  </si>
  <si>
    <t>บ้านหมากมี่</t>
  </si>
  <si>
    <t>บ้านนาดูน/เมืองฯ</t>
  </si>
  <si>
    <t>บ้านหนองปลาปาก</t>
  </si>
  <si>
    <t>บ้านหนองหว้า</t>
  </si>
  <si>
    <t>บ้านขี้เหล็กคำเจริญ</t>
  </si>
  <si>
    <t>บ้านหนองแต้</t>
  </si>
  <si>
    <t>บ้านหนองก่านคำไผ่</t>
  </si>
  <si>
    <t>บ้านหนองตอแก้ว</t>
  </si>
  <si>
    <t>บ้านทัพไทย</t>
  </si>
  <si>
    <t>บ้านคูเดื่อ</t>
  </si>
  <si>
    <t>บ้านหนองแก</t>
  </si>
  <si>
    <t>บ้านทุ่งขุนใหญ่</t>
  </si>
  <si>
    <t>กิตติญาณอุปถัมภ์</t>
  </si>
  <si>
    <t>บ้านแคกลางหงษ์</t>
  </si>
  <si>
    <t>บ้านหนองช้าง</t>
  </si>
  <si>
    <t>บ้านหนองไฮวิทยา</t>
  </si>
  <si>
    <t>บ้านเชือก(ทวีปัญญา)</t>
  </si>
  <si>
    <t>บ้านข่าโคม</t>
  </si>
  <si>
    <t>บ้านดอนชี(ศิริจันทรานุสรณ์)</t>
  </si>
  <si>
    <t>บ้านสร้างหมากแข้ง</t>
  </si>
  <si>
    <t>ชุมชนบ้านหนองบ่อ(วิจิตรราษฎร์สามัคคี)</t>
  </si>
  <si>
    <t>บ้านมะเขือ</t>
  </si>
  <si>
    <t>บ้านท่าสนามชัย</t>
  </si>
  <si>
    <t>บ้านจานตะโนน</t>
  </si>
  <si>
    <t>บ้านโพนงาม(พูลเพิ่มวิทยาคาร)</t>
  </si>
  <si>
    <t>บ้านดงบัง(อาทรราษฎร์บำรุง)</t>
  </si>
  <si>
    <t>บ้านอ้น</t>
  </si>
  <si>
    <t>บ้านสำราญ</t>
  </si>
  <si>
    <t>บ้านหนองมุก</t>
  </si>
  <si>
    <t>บ้านหนองยาง</t>
  </si>
  <si>
    <t>เขื่องใน(เจริญราษฎร์)</t>
  </si>
  <si>
    <t>บ้านท่าค้อ</t>
  </si>
  <si>
    <t>บ้านโนนใหญ่(โอภาสพิทยาคาร)</t>
  </si>
  <si>
    <t>บ้านพับ</t>
  </si>
  <si>
    <t>บ้านก่อ</t>
  </si>
  <si>
    <t>บ้านเอ้</t>
  </si>
  <si>
    <t>บ้านโนนโพธิ์</t>
  </si>
  <si>
    <t>บ้านท่าลาด/เขื่องใน</t>
  </si>
  <si>
    <t>บ้านนามน</t>
  </si>
  <si>
    <t>บ้านค้อทอง(อำไพพิทยาคาร)</t>
  </si>
  <si>
    <t>บ้านนาโพธิ์(ครุราษฎร์สามัคคี)</t>
  </si>
  <si>
    <t>บ้านหนองขุ่น</t>
  </si>
  <si>
    <t>บ้านหัวทุ่งประชาสรรค์</t>
  </si>
  <si>
    <t>ชุมชนกลางแก้งส้มป่อย</t>
  </si>
  <si>
    <t>สหธาตุสามัคคี(บำเพ็ญพิทยาคาร)</t>
  </si>
  <si>
    <t>บ้านชีทวน</t>
  </si>
  <si>
    <t>บ้านหวาง</t>
  </si>
  <si>
    <t>บ้านหนองฮีหนองแคน</t>
  </si>
  <si>
    <t>บ้านหนองโนหนองดูน</t>
  </si>
  <si>
    <t>บ้านท่าศาลา</t>
  </si>
  <si>
    <t>บ้านแดงหม้อ</t>
  </si>
  <si>
    <t>บ้านทุ่ง</t>
  </si>
  <si>
    <t>บ้านบุตร</t>
  </si>
  <si>
    <t>บ้านทัน</t>
  </si>
  <si>
    <t>บ้านดินดำคำไฮ(หาญคุรุราษฎร์สามัคคี)</t>
  </si>
  <si>
    <t>บ้านนาคำใหญ่(ราษฎร์บริบาล)</t>
  </si>
  <si>
    <t>บ้านแสงน้อย</t>
  </si>
  <si>
    <t>บ้านป่าข่า</t>
  </si>
  <si>
    <t>บ้านโนนรัง</t>
  </si>
  <si>
    <t>บ้านนาผาย</t>
  </si>
  <si>
    <t>บ้านก่อแสนสำราญสามัคคี</t>
  </si>
  <si>
    <t>บ้านโพนสิม(เสมาพิทยาคาร)</t>
  </si>
  <si>
    <t>บ้านผักแว่น(ผักแว่นวิทยาคาร)</t>
  </si>
  <si>
    <t>บ้านยางขี้นก</t>
  </si>
  <si>
    <t>บ้านคำสมอ(ศรีศึกษา)</t>
  </si>
  <si>
    <t>ประชานุเคราะห์วิทยา</t>
  </si>
  <si>
    <t>บ้านไผ่</t>
  </si>
  <si>
    <t>บ้านไทยโพนทราย</t>
  </si>
  <si>
    <t>บ้านโพนทอง(แสงราษฎร์สามัคคี)</t>
  </si>
  <si>
    <t>บ้านโนนดู่</t>
  </si>
  <si>
    <t>บ้านศรีสุข</t>
  </si>
  <si>
    <t>บ้านป่าก่อ</t>
  </si>
  <si>
    <t>บ้านหนองห้างหนองกวาง</t>
  </si>
  <si>
    <t>บ้านอีต้อม</t>
  </si>
  <si>
    <t>บ้านเค็งนาดี</t>
  </si>
  <si>
    <t>บ้านคูขาด(ศรีวิทยาคาร)</t>
  </si>
  <si>
    <t>บ้านดู่น้อย</t>
  </si>
  <si>
    <t>บ้านโพนเมือง(สุกวิทยา)</t>
  </si>
  <si>
    <t>บ้านคำหมีหนองข่า</t>
  </si>
  <si>
    <t>บ้านปลาฝา</t>
  </si>
  <si>
    <t>บ้านศรีบัว</t>
  </si>
  <si>
    <t>บ้านหนองเซือม</t>
  </si>
  <si>
    <t>บ้านหนองหล่มหนองเซือมใต้</t>
  </si>
  <si>
    <t>บ้านขามป้อม</t>
  </si>
  <si>
    <t>บ้านกุดตากล้า</t>
  </si>
  <si>
    <t>บ้านท่าวารี</t>
  </si>
  <si>
    <t>บ้านแขม(ธรรมเสนานุสรณ์)</t>
  </si>
  <si>
    <t>บ้านวังอ้อ(ยอดสังข์วิทยาคาร)</t>
  </si>
  <si>
    <t>บ้านวังถ้ำ</t>
  </si>
  <si>
    <t>บ้านเสียม(เสียมทองวิทยาคาร)</t>
  </si>
  <si>
    <t>ศรีศึกษา</t>
  </si>
  <si>
    <t>บ้านกุดกั่ว</t>
  </si>
  <si>
    <t>บ้านยาง</t>
  </si>
  <si>
    <t>บ้านวังพระวังไฮ</t>
  </si>
  <si>
    <t>บ้านแคน(สมเด็จอุปถัมภ์)</t>
  </si>
  <si>
    <t>บ้านหนองแล้ง</t>
  </si>
  <si>
    <t>บ้านหนองหิน</t>
  </si>
  <si>
    <t>บ้านท่าศิลา</t>
  </si>
  <si>
    <t>บ้านเหล่าแดง</t>
  </si>
  <si>
    <t>บ้านค้อ</t>
  </si>
  <si>
    <t>บ้านท่าลาดหนองหล่มยางนกหอ</t>
  </si>
  <si>
    <t>บ้านท่าเมือง</t>
  </si>
  <si>
    <t>บ้านสว่างโนนสวาง</t>
  </si>
  <si>
    <t>บ้านโอดนาดี</t>
  </si>
  <si>
    <t>บ้านกระบูน</t>
  </si>
  <si>
    <t>ม่วงสามสิบ(อำนวยปัญญา)</t>
  </si>
  <si>
    <t>บ้านเทพา</t>
  </si>
  <si>
    <t>บ้านเหล่าข้าวดอนก่อ</t>
  </si>
  <si>
    <t>บ้านหนองขอนดอนยูง</t>
  </si>
  <si>
    <t>บ้านตำแย</t>
  </si>
  <si>
    <t>บ้านดอนประทาย</t>
  </si>
  <si>
    <t>บ้านหนองคูทรายมูล</t>
  </si>
  <si>
    <t>บ้านเหล่าบาก</t>
  </si>
  <si>
    <t>บ้านนาไร่ใหญ่</t>
  </si>
  <si>
    <t>บ้านนาเลิง</t>
  </si>
  <si>
    <t>บ้านหนองบัวดอนส้มป่อย</t>
  </si>
  <si>
    <t>ชุมชนบ้านน้ำคำแดง(มนต์ชัยเวทย์วิวรณ์)</t>
  </si>
  <si>
    <t>บ้านน้ำคำน้อย</t>
  </si>
  <si>
    <t>บ้านคำเกิ่งหนองจิก</t>
  </si>
  <si>
    <t>บ้านหนองเค็ม</t>
  </si>
  <si>
    <t>บ้านไพบูลย์</t>
  </si>
  <si>
    <t>บ้านหนองแสงหนองเม็ก</t>
  </si>
  <si>
    <t>บ้านโนนขวาวนายูง</t>
  </si>
  <si>
    <t>บ้านสงยางดอนไม้คูณ</t>
  </si>
  <si>
    <t>บ้านเศรษฐี</t>
  </si>
  <si>
    <t>บ้านดุมใหญ่ดงยาง</t>
  </si>
  <si>
    <t>บ้านบัวยาง</t>
  </si>
  <si>
    <t>ชุมชนบ้านหนองแสง</t>
  </si>
  <si>
    <t>บ้านท่าลาด/ม่วงสามสิบ</t>
  </si>
  <si>
    <t>บ้านยางเทิง</t>
  </si>
  <si>
    <t>บ้านแคน(ประชาสามัคคี)</t>
  </si>
  <si>
    <t>บ้านหนองบัวแดง</t>
  </si>
  <si>
    <t>บ้านสมบูรณ์(เบญจานุเคราะห์)</t>
  </si>
  <si>
    <t>บ้านยางโยภาพ</t>
  </si>
  <si>
    <t>บ้านหนองผำ</t>
  </si>
  <si>
    <t>บ้านขมิ้น</t>
  </si>
  <si>
    <t>บ้านโนนชาติยูง</t>
  </si>
  <si>
    <t>บ้านสองห้อง(คุรุราษฎร์สามัคคี)</t>
  </si>
  <si>
    <t>บ้านไผ่ใหญ่</t>
  </si>
  <si>
    <t>บ้านแสงไผ่</t>
  </si>
  <si>
    <t>บ้านโนนรังน้อย</t>
  </si>
  <si>
    <t>ประชาสามัคคี/ม่วงสามสิบ</t>
  </si>
  <si>
    <t>บ้านหนองมะทอ</t>
  </si>
  <si>
    <t>บ้านผือ</t>
  </si>
  <si>
    <t>บ้านโนนรังใหญ่</t>
  </si>
  <si>
    <t>บ้านโพนแพง</t>
  </si>
  <si>
    <t>บ้านเป็ดฟากทุ่ง</t>
  </si>
  <si>
    <t>บ้านบก(วงศ์ทีประชาราษฎร์สามัคคี)</t>
  </si>
  <si>
    <t>บ้านก่อบึง</t>
  </si>
  <si>
    <t>บ้านผึ้ง(สามัคคี)</t>
  </si>
  <si>
    <t>บ้านหนองแฝกยางเครือ</t>
  </si>
  <si>
    <t>บ้านวังมนเดือยไก่</t>
  </si>
  <si>
    <t>บ้านทุ่งใต้</t>
  </si>
  <si>
    <t>บ้านหนองดูนโนนค้อหนองหัวลิง</t>
  </si>
  <si>
    <t>บ้านนาขามดอนติ้ว</t>
  </si>
  <si>
    <t>บ้านหนองเมืองน้อย</t>
  </si>
  <si>
    <t>บ้านหนองช้าง(ประชาสามัคคี)</t>
  </si>
  <si>
    <t>บ้านเตย</t>
  </si>
  <si>
    <t>บ้านเป้า</t>
  </si>
  <si>
    <t>บ้านเหล่าแค</t>
  </si>
  <si>
    <t>บ้านเหล่าคำ</t>
  </si>
  <si>
    <t>บ้านนาไผ่</t>
  </si>
  <si>
    <t>บ้านแพง</t>
  </si>
  <si>
    <t>บ้านจิก</t>
  </si>
  <si>
    <t>บ้านแสง</t>
  </si>
  <si>
    <t>บ้านหนองเป็ด</t>
  </si>
  <si>
    <t>บ้านขามน้อย</t>
  </si>
  <si>
    <t>บ้านคำไหล</t>
  </si>
  <si>
    <t>บ้านหาด</t>
  </si>
  <si>
    <t>บ้านหนองมะแซว</t>
  </si>
  <si>
    <t>บ้านสร้างถ่อ</t>
  </si>
  <si>
    <t>บ้านธรรมละ</t>
  </si>
  <si>
    <t>บ้านรังแร้ง</t>
  </si>
  <si>
    <t>บ้านดอนกลอยนากลาง</t>
  </si>
  <si>
    <t>บ้านหนองบก</t>
  </si>
  <si>
    <t>บ้านดอนกลางทุ่งคำแต้</t>
  </si>
  <si>
    <t>บ้านแต้เก่า</t>
  </si>
  <si>
    <t>บ้านคำไฮน้อย</t>
  </si>
  <si>
    <t>บ้านนาขมิ้น</t>
  </si>
  <si>
    <t>บ้านดูน</t>
  </si>
  <si>
    <t>บ้านแต้ใหม่</t>
  </si>
  <si>
    <t>ปทุมวิทยากร</t>
  </si>
  <si>
    <t>บ้านกระโสบ(เพียรประสิทธิ์วิทยา)</t>
  </si>
  <si>
    <t>บ้านโนนบ่อหวายดินดำ</t>
  </si>
  <si>
    <t>บ้านผาแก้ว</t>
  </si>
  <si>
    <t>บ้านขามใหญ่</t>
  </si>
  <si>
    <t>บ้านด้ามพร้า</t>
  </si>
  <si>
    <t>บ้านหัวคำ</t>
  </si>
  <si>
    <t>เมืองอุบล</t>
  </si>
  <si>
    <t>บ้านสว่างหนองเสือ</t>
  </si>
  <si>
    <t>ประชาสามัคคี/เมืองฯ</t>
  </si>
  <si>
    <t>บ้านท่าบ่อ</t>
  </si>
  <si>
    <t>บ้านทุ่งขุนน้อยหนองจานวิทยา</t>
  </si>
  <si>
    <t>บ้านปลาดุก</t>
  </si>
  <si>
    <t>บ้านยางลุ่ม</t>
  </si>
  <si>
    <t>บ้านนาเมือง</t>
  </si>
  <si>
    <t>บ้านนามึน</t>
  </si>
  <si>
    <t>บ้านหนองไหล(พุธเพิ่มวัฒนราษฎร์)</t>
  </si>
  <si>
    <t>บ้านปะอาว</t>
  </si>
  <si>
    <t>ชุมชนบ้านหัวเรือ</t>
  </si>
  <si>
    <t>บ้านหนองจำนัก</t>
  </si>
  <si>
    <t>บ้านกุดกะเสียน</t>
  </si>
  <si>
    <t>ไทยรัฐวิทยา 28(บ้านจานเขื่องนามั่ง)</t>
  </si>
  <si>
    <t>บ้านท่าไห(ไหทอง)</t>
  </si>
  <si>
    <t>บ้านโนนจานหนองแสง</t>
  </si>
  <si>
    <t>บ้านยางน้อย(พรหมพิทยา)</t>
  </si>
  <si>
    <t>บ้านดงยาง</t>
  </si>
  <si>
    <t>บ้านธาตุน้อย(สิงห์ประชาวิทยาคาร)</t>
  </si>
  <si>
    <t>บ้านแก้งซาว</t>
  </si>
  <si>
    <t>บ้านกอก</t>
  </si>
  <si>
    <t>บ้านนาแก้วประชาสรรค์</t>
  </si>
  <si>
    <t>บ้านกลางใหญ่</t>
  </si>
  <si>
    <t>บ้านทุ่งใหญ่</t>
  </si>
  <si>
    <t>บ้านหนองเหล่า(ราษฎร์บำรุงวิทยาคาร)</t>
  </si>
  <si>
    <t>ชุมชนสร้างถ่อสามัคคี</t>
  </si>
  <si>
    <t>ชุมชนดอนเชียงโทรังแร้ง</t>
  </si>
  <si>
    <t>ดอนมดแดง(บ้านดงบัง)</t>
  </si>
  <si>
    <t>บ้านคำไฮใหญ่</t>
  </si>
  <si>
    <t>บ้านยางกะเดา</t>
  </si>
  <si>
    <t>บ้านสร้างมิ่ง</t>
  </si>
  <si>
    <t>บ้านหนองฮาง</t>
  </si>
  <si>
    <t>บ้านทุ่งมณี(คุรุราษฎร์นุกูล)</t>
  </si>
  <si>
    <t>บ้านผาสุกหนองซองแมว</t>
  </si>
  <si>
    <t>บ้านหนองหลัก</t>
  </si>
  <si>
    <t>บ้านยางสักกระโพหลุ่ม</t>
  </si>
  <si>
    <t>บ้านนาดีทุ่งเจริญ</t>
  </si>
  <si>
    <t>ชุมชนบ้านหนองขุ่น</t>
  </si>
  <si>
    <t>บ้านน้ำอ้อมผักระย่า</t>
  </si>
  <si>
    <t>บ้านหนองไข่นก</t>
  </si>
  <si>
    <t>บ้านหนองหล่มหนองเหล่า</t>
  </si>
  <si>
    <t>บ้านโพนเมืองมะทัน</t>
  </si>
  <si>
    <t>บ้านดอนแดง</t>
  </si>
  <si>
    <t>ราษฎร์ร่วมแรงรัฐ(กำจัดอุปถัมภ์)</t>
  </si>
  <si>
    <t>บ้านสวนงัว(ราษฎร์ใจดี)</t>
  </si>
  <si>
    <t>บ้านพระโรจน์(ชนูปถัมภ์)</t>
  </si>
  <si>
    <t>บ้านเหล่าเสือโก้ก</t>
  </si>
  <si>
    <t>ชุมชนโพนเมืองวิทยา</t>
  </si>
  <si>
    <t>เมืองอุบลราชธานี</t>
  </si>
  <si>
    <t>เขื่องใน</t>
  </si>
  <si>
    <t>ดอนมดแดง</t>
  </si>
  <si>
    <t>ม่วงสามสิบ</t>
  </si>
  <si>
    <t>เหล่าเสือโก้ก</t>
  </si>
  <si>
    <r>
      <rPr>
        <b/>
        <u/>
        <sz val="16"/>
        <rFont val="TH SarabunPSK"/>
        <family val="2"/>
      </rPr>
      <t>หมายเหตุ</t>
    </r>
    <r>
      <rPr>
        <sz val="16"/>
        <rFont val="TH SarabunPSK"/>
        <family val="2"/>
      </rPr>
      <t xml:space="preserve"> : </t>
    </r>
  </si>
  <si>
    <t>1. ข้อมูลครูตาม จ.18 รวมอัตราว่างที่มีเงินเดือน</t>
  </si>
  <si>
    <t>2. ข้อมูลครู พนักงานราชการ และอัตราจ้างชั่วคราวรายเดือน ณ วันที่ 22 พฤษภาคม 2562</t>
  </si>
  <si>
    <t>ภาคเรียนที่ 1 ปีการศึกษา 2562</t>
  </si>
  <si>
    <t>ครู เกษียณ 2562</t>
  </si>
  <si>
    <r>
      <t xml:space="preserve">หมายถึง จำนวน "ข้าราชการ ตำแหน่งครูผู้สอน" </t>
    </r>
    <r>
      <rPr>
        <sz val="16"/>
        <rFont val="TH SarabunPSK"/>
        <family val="2"/>
      </rPr>
      <t>ที่จะเกษียณอายุราชการเมื่อสิ้นปีงบประมาณ พ.ศ.2562 (</t>
    </r>
    <r>
      <rPr>
        <u/>
        <sz val="16"/>
        <rFont val="TH SarabunPSK"/>
        <family val="2"/>
      </rPr>
      <t>1 ตุลาคม 2562</t>
    </r>
    <r>
      <rPr>
        <sz val="16"/>
        <rFont val="TH SarabunPSK"/>
        <family val="2"/>
      </rPr>
      <t>)</t>
    </r>
  </si>
  <si>
    <r>
      <rPr>
        <b/>
        <u/>
        <sz val="14"/>
        <rFont val="TH SarabunPSK"/>
        <family val="2"/>
      </rPr>
      <t xml:space="preserve">หมายเหตุ </t>
    </r>
    <r>
      <rPr>
        <sz val="14"/>
        <rFont val="TH SarabunPSK"/>
        <family val="2"/>
      </rPr>
      <t xml:space="preserve"> </t>
    </r>
  </si>
  <si>
    <t>ครู ตาม จ.18 (อัตราว่าง)</t>
  </si>
  <si>
    <t>ครู ตาม จ.18 (มีคนครอง)</t>
  </si>
  <si>
    <t>ครู ตาม จ.18 (รวม)</t>
  </si>
  <si>
    <t xml:space="preserve">1. ครู ตาม จ.18 (มีคนครอง) หมายถึง จำนวนครูผู้สอน รวมครูผู้สอนที่จะเกษียณอายุ 1 ตุลาคม 2562 ที่มีตัวคนครอง จำแนกวิชาเอกตามวุฒิปริญญาตรี </t>
  </si>
  <si>
    <t>2. ครู ตาม จ.18 (อัตราว่าง)</t>
  </si>
  <si>
    <t xml:space="preserve">หมายถึง จำนวนอัตราว่างในสถานศึกษา กรณีอัตรากำลังพอดีเกณฑ์ หรือขาดเกณฑ์ ให้ระบุวิชาเอกที่สถานศึกษาต้องการในอัตราว่างนั้นๆ ด้วย </t>
  </si>
  <si>
    <t>(เช่น สถานศึกษา.มีอัตราว่าง จำนวน 2 อัตรา แต่ครูเกินเกณฑ์ที่ ก.ค.ศ. กำหนด +1 จะใส่ใน อัตราว่างเกินเกณฑ์ 1 อัตรา และในช่องมาตรฐานวิชาเอกที่กำหนดในสถานศึกษา</t>
  </si>
  <si>
    <t>3. ครู ตาม จ.18 (รวม)</t>
  </si>
  <si>
    <t>หมายถึง ครู ตาม จ.18 (มีคนครอง) + ครู ตาม จ.18 (อัตราว่าง)</t>
  </si>
  <si>
    <t xml:space="preserve">4. ครูเกณฑ์ ก.ค.ศ. </t>
  </si>
  <si>
    <t>5. ครูขาด/เกินเกณฑ์มาตรฐานวิชาเอก หมายถึง ข้อ 3. - ข้อ 4.</t>
  </si>
  <si>
    <t>ครูขาดเกณฑ์ ต้องการเอก</t>
  </si>
  <si>
    <t>6. ครูขาดเกณฑ์ ต้องการเอก  หมายถึง เฉพาะกรณีที่คำนวณอัตรากำลังตามเกณฑ์ที่ ก.ค.ศ.กำหนดแล้ว ช่องรวมอัตรากำลัง ขาดเกณฑ์ (ติดลบ) ให้ระบุวิชาเอกที่สถานศึกษา</t>
  </si>
  <si>
    <t>กำหนดไว้ตามมาตรฐานวิชาเอก ที่ยังขาด (เช่น -2 ให้ระบุวิชาเอก จำนวน 2 อัตรา) กรณีที่อัตรากำลังพอดีเกณฑ์ หรือเกินเกณฑ์ ไม่ต้องกรอก</t>
  </si>
  <si>
    <t xml:space="preserve">7. ครูเกษียณ 2562  หมายถึง วิชาเอกของครูผู้สอนที่เกษียณอายุราชการ ที่กำหนดไว้ใน ครู จ.18 </t>
  </si>
  <si>
    <r>
      <t>ให้ระบุวิชาเอกที่สถานศึกษา</t>
    </r>
    <r>
      <rPr>
        <b/>
        <u/>
        <sz val="14"/>
        <rFont val="TH SarabunPSK"/>
        <family val="2"/>
      </rPr>
      <t>ยังขาด</t>
    </r>
    <r>
      <rPr>
        <sz val="14"/>
        <rFont val="TH SarabunPSK"/>
        <family val="2"/>
      </rPr>
      <t>ตามที่กำหนดไว้ในมาตรฐานวิชาเอก)</t>
    </r>
  </si>
  <si>
    <t>อนุบาล 3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</si>
  <si>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</si>
  <si>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</si>
  <si>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</si>
  <si>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</si>
  <si>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</si>
  <si>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</si>
  <si>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</si>
  <si>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</si>
  <si>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</si>
  <si>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</si>
  <si>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ครูมาช่วย</t>
  </si>
  <si>
    <t>ครูไปช่วย</t>
  </si>
  <si>
    <t>ครูสาขา</t>
  </si>
  <si>
    <t>ขาดแคลน</t>
  </si>
  <si>
    <t>มูลนิธิวัดศรีอุบลรัตนารามฯ</t>
  </si>
  <si>
    <t>หมายถึง อัตราจ้างช่วยคราวรายเดือน ที่ทำหน้าที่สอน ได้แก่ ครูรายเดือนแก้ปัญหาสถานศึกษาขาดแคลนครูขั้นวิกฤติ และครูสาขาขาดแคลน</t>
  </si>
  <si>
    <t>ทดแทน ครู เกษียณ 2562</t>
  </si>
  <si>
    <t>9. ครูไปช่วยราชการ หมายถึง  วิชาเอกของครูผู้สอนที่ไปช่วยราชการในสถานศึกษาอื่น</t>
  </si>
  <si>
    <t>10. ครูมาช่วยราชการ หมายถึง  วิชาเอกของครูผู้สอนที่มาช่วยราชการในสถานศึกษา</t>
  </si>
  <si>
    <t>8. ทดแทน ครู เกษียณ 2562 หมายถึง กรอกข้อมูลเฉพาะโรงเรียนที่ขาดเกณฑ์ ก.ค.ศ.  ณ  1 ต.ค.62 ตัวอย่างเช่น โรงเรียนมีสภาพอัตรากำลังเกินเกณฑ์ ก.ค.ศ. 1 อัตรา มีครูเกษียณอายุในปี 62 จำนวน 3 อัตรา ให้ทดแทนได้ 2 อัตรา</t>
  </si>
  <si>
    <t xml:space="preserve">หรือ โรงเรียนมีอัตรากำลังขาดเกณฑ์ ก.ค.ศ. 1 อัตรา มีครูเกษียณในปี 62 จำนวน 1 อัตรา ให้ทดแทนได้ 2 อัตรา (ระบุจำนวนทดแทนเท่าที่ติดลบ ถ้าไม่ติดลบ ไม่ต้องกรอก) โดยให้พิจารณาตามมาตรฐานวิชาเอกที่ สพฐ.กำหนด </t>
  </si>
  <si>
    <t>(    ) อนุบาล 1-3    (    ) อนุบาล 2-3    (    ) อนุบาล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</si>
</sst>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&quot;฿&quot;* #,##0.00_-;\-&quot;฿&quot;* #,##0.00_-;_-&quot;฿&quot;* &quot;-&quot;??_-;_-@_-"/>
    <numFmt numFmtId="165" formatCode="_-* #,##0.00_-;\-* #,##0.00_-;_-* &quot;-&quot;??_-;_-@_-"/>
    <numFmt numFmtId="166" formatCode="000\-000\-0000"/>
    <numFmt numFmtId="167" formatCode="0_);[Red]\(0\)"/>
    <numFmt numFmtId="168" formatCode="dd/mm/yyyy"/>
  </numFmts>
  <fonts count="58">
    <font>
      <sz val="14"/>
      <name val="Cordia New"/>
      <charset val="222"/>
    </font>
    <font>
      <sz val="11"/>
      <color theme="1"/>
      <name val="Calibri"/>
      <family val="2"/>
      <charset val="222"/>
      <scheme val="minor"/>
    </font>
    <font>
      <sz val="14"/>
      <name val="Cordia New"/>
      <family val="2"/>
    </font>
    <font>
      <sz val="8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8"/>
      <name val="TH SarabunPSK"/>
      <family val="2"/>
    </font>
    <font>
      <sz val="12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u/>
      <sz val="14"/>
      <name val="TH SarabunPSK"/>
      <family val="2"/>
    </font>
    <font>
      <sz val="14"/>
      <name val="Cordia New"/>
      <family val="2"/>
    </font>
    <font>
      <sz val="12"/>
      <color indexed="8"/>
      <name val="Tahoma"/>
      <family val="2"/>
    </font>
    <font>
      <sz val="11"/>
      <color indexed="8"/>
      <name val="Calibri"/>
      <family val="2"/>
      <charset val="222"/>
    </font>
    <font>
      <sz val="14"/>
      <color indexed="10"/>
      <name val="TH SarabunPSK"/>
      <family val="2"/>
    </font>
    <font>
      <sz val="14"/>
      <name val="Wingdings"/>
      <charset val="2"/>
    </font>
    <font>
      <b/>
      <sz val="20"/>
      <color indexed="10"/>
      <name val="Copperplate Gothic Bold"/>
      <family val="2"/>
    </font>
    <font>
      <b/>
      <sz val="20"/>
      <name val="TH SarabunPSK"/>
      <family val="2"/>
    </font>
    <font>
      <sz val="8"/>
      <name val="TH SarabunPSK"/>
      <family val="2"/>
    </font>
    <font>
      <sz val="10"/>
      <name val="Arial"/>
      <family val="2"/>
    </font>
    <font>
      <sz val="16"/>
      <color rgb="FF000000"/>
      <name val="TH SarabunPSK"/>
      <family val="2"/>
    </font>
    <font>
      <sz val="14"/>
      <name val="Cordia New"/>
      <family val="2"/>
    </font>
    <font>
      <b/>
      <sz val="14"/>
      <color rgb="FFFF0000"/>
      <name val="TH SarabunPSK"/>
      <family val="2"/>
    </font>
    <font>
      <sz val="16"/>
      <color rgb="FFFF0000"/>
      <name val="TH SarabunPSK"/>
      <family val="2"/>
    </font>
    <font>
      <sz val="14"/>
      <color rgb="FF0000CC"/>
      <name val="TH SarabunPSK"/>
      <family val="2"/>
    </font>
    <font>
      <sz val="18"/>
      <name val="TH SarabunPSK"/>
      <family val="2"/>
    </font>
    <font>
      <sz val="11"/>
      <color theme="1"/>
      <name val="Calibri"/>
      <family val="2"/>
      <scheme val="minor"/>
    </font>
    <font>
      <b/>
      <u/>
      <sz val="16"/>
      <name val="TH SarabunPSK"/>
      <family val="2"/>
    </font>
    <font>
      <u/>
      <sz val="16"/>
      <name val="TH SarabunPSK"/>
      <family val="2"/>
    </font>
    <font>
      <sz val="14"/>
      <color rgb="FF000000"/>
      <name val="TH SarabunPSK"/>
      <family val="2"/>
    </font>
    <font>
      <b/>
      <u/>
      <sz val="20"/>
      <name val="Cordia New"/>
      <family val="2"/>
      <charset val="222"/>
    </font>
    <font>
      <sz val="16"/>
      <name val="Cordia New"/>
      <family val="2"/>
      <charset val="222"/>
    </font>
    <font>
      <b/>
      <u/>
      <sz val="14"/>
      <name val="Cordia New"/>
      <family val="2"/>
      <charset val="222"/>
    </font>
    <font>
      <sz val="14"/>
      <name val="Cordia New"/>
      <family val="2"/>
      <charset val="222"/>
    </font>
    <font>
      <b/>
      <sz val="14"/>
      <name val="Cordia New"/>
      <family val="2"/>
      <charset val="222"/>
    </font>
    <font>
      <b/>
      <sz val="14"/>
      <name val="Cordia New"/>
      <family val="2"/>
    </font>
    <font>
      <b/>
      <i/>
      <sz val="14"/>
      <name val="Cordia New"/>
      <family val="2"/>
    </font>
    <font>
      <b/>
      <u/>
      <sz val="14"/>
      <name val="TH SarabunPSK"/>
      <family val="2"/>
    </font>
    <font>
      <b/>
      <sz val="14"/>
      <color rgb="FF000000"/>
      <name val="TH SarabunPSK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FF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53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29" fillId="0" borderId="0"/>
    <xf numFmtId="0" fontId="2" fillId="23" borderId="7" applyNumberFormat="0" applyFont="0" applyAlignment="0" applyProtection="0"/>
    <xf numFmtId="0" fontId="23" fillId="20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0" fontId="30" fillId="0" borderId="0"/>
    <xf numFmtId="165" fontId="28" fillId="0" borderId="0" applyFont="0" applyFill="0" applyBorder="0" applyAlignment="0" applyProtection="0"/>
    <xf numFmtId="0" fontId="36" fillId="0" borderId="0"/>
    <xf numFmtId="164" fontId="38" fillId="0" borderId="0" applyFont="0" applyFill="0" applyBorder="0" applyAlignment="0" applyProtection="0"/>
    <xf numFmtId="0" fontId="2" fillId="0" borderId="0"/>
    <xf numFmtId="0" fontId="1" fillId="0" borderId="0"/>
    <xf numFmtId="0" fontId="43" fillId="0" borderId="0"/>
    <xf numFmtId="0" fontId="2" fillId="0" borderId="0"/>
    <xf numFmtId="0" fontId="36" fillId="0" borderId="0"/>
  </cellStyleXfs>
  <cellXfs count="568">
    <xf numFmtId="0" fontId="0" fillId="0" borderId="0" xfId="0"/>
    <xf numFmtId="0" fontId="7" fillId="0" borderId="0" xfId="0" applyFont="1"/>
    <xf numFmtId="0" fontId="7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shrinkToFit="1"/>
    </xf>
    <xf numFmtId="0" fontId="7" fillId="0" borderId="0" xfId="0" applyFont="1" applyFill="1"/>
    <xf numFmtId="0" fontId="7" fillId="0" borderId="18" xfId="0" applyFont="1" applyFill="1" applyBorder="1"/>
    <xf numFmtId="0" fontId="7" fillId="0" borderId="0" xfId="0" applyFont="1" applyFill="1" applyBorder="1"/>
    <xf numFmtId="0" fontId="7" fillId="0" borderId="0" xfId="0" applyFont="1" applyFill="1" applyAlignment="1">
      <alignment horizontal="center" vertical="center" shrinkToFit="1"/>
    </xf>
    <xf numFmtId="0" fontId="7" fillId="0" borderId="0" xfId="0" applyFont="1" applyFill="1" applyBorder="1" applyAlignment="1"/>
    <xf numFmtId="0" fontId="31" fillId="0" borderId="0" xfId="0" applyFont="1" applyAlignment="1">
      <alignment horizontal="left"/>
    </xf>
    <xf numFmtId="0" fontId="31" fillId="0" borderId="0" xfId="0" applyFont="1" applyAlignment="1"/>
    <xf numFmtId="0" fontId="31" fillId="0" borderId="0" xfId="0" applyFont="1"/>
    <xf numFmtId="0" fontId="7" fillId="0" borderId="21" xfId="0" applyFont="1" applyFill="1" applyBorder="1" applyAlignment="1">
      <alignment horizontal="center"/>
    </xf>
    <xf numFmtId="0" fontId="7" fillId="0" borderId="21" xfId="0" applyFont="1" applyFill="1" applyBorder="1"/>
    <xf numFmtId="166" fontId="7" fillId="0" borderId="21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4" xfId="0" applyFont="1" applyFill="1" applyBorder="1"/>
    <xf numFmtId="0" fontId="7" fillId="0" borderId="22" xfId="0" applyFont="1" applyFill="1" applyBorder="1"/>
    <xf numFmtId="0" fontId="7" fillId="0" borderId="15" xfId="0" applyFont="1" applyFill="1" applyBorder="1"/>
    <xf numFmtId="0" fontId="31" fillId="0" borderId="15" xfId="0" applyFont="1" applyFill="1" applyBorder="1"/>
    <xf numFmtId="0" fontId="32" fillId="0" borderId="21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33" fillId="0" borderId="0" xfId="0" applyFont="1"/>
    <xf numFmtId="0" fontId="4" fillId="0" borderId="0" xfId="0" applyFont="1"/>
    <xf numFmtId="0" fontId="5" fillId="0" borderId="0" xfId="0" applyFont="1" applyFill="1" applyAlignment="1">
      <alignment horizontal="center" vertical="center" shrinkToFit="1"/>
    </xf>
    <xf numFmtId="0" fontId="7" fillId="0" borderId="15" xfId="0" applyFont="1" applyFill="1" applyBorder="1" applyAlignment="1">
      <alignment horizontal="center"/>
    </xf>
    <xf numFmtId="49" fontId="8" fillId="24" borderId="43" xfId="0" applyNumberFormat="1" applyFont="1" applyFill="1" applyBorder="1" applyAlignment="1">
      <alignment horizontal="center"/>
    </xf>
    <xf numFmtId="0" fontId="7" fillId="0" borderId="0" xfId="0" applyFont="1" applyFill="1" applyAlignment="1"/>
    <xf numFmtId="0" fontId="7" fillId="0" borderId="0" xfId="0" applyFont="1" applyFill="1" applyAlignment="1">
      <alignment horizontal="center"/>
    </xf>
    <xf numFmtId="1" fontId="7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/>
    <xf numFmtId="0" fontId="4" fillId="0" borderId="0" xfId="0" applyFont="1" applyFill="1" applyAlignment="1"/>
    <xf numFmtId="0" fontId="5" fillId="0" borderId="0" xfId="0" applyFont="1" applyFill="1"/>
    <xf numFmtId="0" fontId="35" fillId="0" borderId="0" xfId="0" applyFont="1" applyFill="1" applyBorder="1"/>
    <xf numFmtId="0" fontId="35" fillId="0" borderId="0" xfId="0" applyFont="1" applyFill="1" applyBorder="1" applyAlignment="1">
      <alignment horizontal="left"/>
    </xf>
    <xf numFmtId="0" fontId="35" fillId="0" borderId="0" xfId="0" applyFont="1" applyFill="1" applyBorder="1" applyAlignment="1">
      <alignment horizontal="center"/>
    </xf>
    <xf numFmtId="0" fontId="35" fillId="0" borderId="0" xfId="0" applyFont="1" applyFill="1"/>
    <xf numFmtId="0" fontId="35" fillId="0" borderId="0" xfId="0" applyFont="1" applyFill="1" applyAlignment="1">
      <alignment horizontal="center"/>
    </xf>
    <xf numFmtId="1" fontId="35" fillId="0" borderId="0" xfId="0" applyNumberFormat="1" applyFont="1" applyFill="1" applyAlignment="1">
      <alignment horizontal="left"/>
    </xf>
    <xf numFmtId="0" fontId="35" fillId="0" borderId="0" xfId="0" applyFont="1" applyFill="1" applyAlignment="1"/>
    <xf numFmtId="2" fontId="7" fillId="0" borderId="20" xfId="0" quotePrefix="1" applyNumberFormat="1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20" xfId="0" applyFont="1" applyFill="1" applyBorder="1" applyAlignment="1">
      <alignment horizontal="center" vertical="center" shrinkToFit="1"/>
    </xf>
    <xf numFmtId="2" fontId="9" fillId="0" borderId="20" xfId="0" quotePrefix="1" applyNumberFormat="1" applyFont="1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horizontal="center" vertical="center" shrinkToFit="1"/>
    </xf>
    <xf numFmtId="0" fontId="9" fillId="0" borderId="19" xfId="0" quotePrefix="1" applyFont="1" applyFill="1" applyBorder="1" applyAlignment="1">
      <alignment horizontal="center" vertical="center" shrinkToFit="1"/>
    </xf>
    <xf numFmtId="2" fontId="9" fillId="0" borderId="12" xfId="0" applyNumberFormat="1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9" fillId="0" borderId="12" xfId="0" quotePrefix="1" applyFont="1" applyFill="1" applyBorder="1" applyAlignment="1">
      <alignment horizontal="center" vertical="center" shrinkToFit="1"/>
    </xf>
    <xf numFmtId="0" fontId="9" fillId="0" borderId="19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9" fillId="0" borderId="11" xfId="0" quotePrefix="1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vertical="center" shrinkToFit="1"/>
    </xf>
    <xf numFmtId="0" fontId="7" fillId="0" borderId="13" xfId="0" applyFont="1" applyFill="1" applyBorder="1" applyAlignment="1">
      <alignment horizontal="center" vertical="center" shrinkToFit="1"/>
    </xf>
    <xf numFmtId="2" fontId="9" fillId="0" borderId="11" xfId="0" quotePrefix="1" applyNumberFormat="1" applyFont="1" applyFill="1" applyBorder="1" applyAlignment="1">
      <alignment horizontal="center" vertical="center" shrinkToFit="1"/>
    </xf>
    <xf numFmtId="0" fontId="35" fillId="0" borderId="0" xfId="0" applyFont="1" applyFill="1" applyBorder="1" applyAlignment="1"/>
    <xf numFmtId="0" fontId="7" fillId="0" borderId="13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/>
    <xf numFmtId="0" fontId="6" fillId="0" borderId="0" xfId="0" applyFont="1" applyFill="1" applyBorder="1" applyAlignment="1"/>
    <xf numFmtId="0" fontId="6" fillId="0" borderId="0" xfId="0" applyFont="1" applyFill="1" applyBorder="1"/>
    <xf numFmtId="0" fontId="6" fillId="0" borderId="0" xfId="0" applyFont="1" applyFill="1" applyAlignment="1"/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 vertical="center" readingOrder="1"/>
    </xf>
    <xf numFmtId="1" fontId="5" fillId="0" borderId="0" xfId="0" applyNumberFormat="1" applyFont="1" applyFill="1" applyAlignment="1">
      <alignment horizontal="center"/>
    </xf>
    <xf numFmtId="0" fontId="8" fillId="0" borderId="0" xfId="0" applyFont="1" applyFill="1" applyBorder="1"/>
    <xf numFmtId="0" fontId="6" fillId="0" borderId="0" xfId="0" applyFont="1" applyFill="1" applyAlignment="1">
      <alignment horizontal="center"/>
    </xf>
    <xf numFmtId="0" fontId="7" fillId="0" borderId="28" xfId="0" applyFont="1" applyFill="1" applyBorder="1"/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left"/>
    </xf>
    <xf numFmtId="0" fontId="7" fillId="0" borderId="41" xfId="0" applyFont="1" applyFill="1" applyBorder="1" applyAlignment="1">
      <alignment horizontal="left"/>
    </xf>
    <xf numFmtId="0" fontId="7" fillId="0" borderId="19" xfId="0" applyFont="1" applyFill="1" applyBorder="1" applyAlignment="1"/>
    <xf numFmtId="0" fontId="7" fillId="0" borderId="0" xfId="0" applyFont="1" applyFill="1" applyBorder="1" applyAlignment="1">
      <alignment horizontal="right"/>
    </xf>
    <xf numFmtId="0" fontId="6" fillId="0" borderId="23" xfId="0" applyFont="1" applyFill="1" applyBorder="1"/>
    <xf numFmtId="0" fontId="7" fillId="0" borderId="19" xfId="0" applyFont="1" applyFill="1" applyBorder="1"/>
    <xf numFmtId="0" fontId="7" fillId="0" borderId="23" xfId="0" applyFont="1" applyFill="1" applyBorder="1"/>
    <xf numFmtId="0" fontId="6" fillId="0" borderId="19" xfId="0" applyFont="1" applyFill="1" applyBorder="1"/>
    <xf numFmtId="165" fontId="6" fillId="0" borderId="0" xfId="43" applyFont="1" applyFill="1" applyAlignment="1">
      <alignment horizontal="left"/>
    </xf>
    <xf numFmtId="165" fontId="7" fillId="0" borderId="0" xfId="43" applyFont="1" applyFill="1" applyAlignment="1">
      <alignment horizontal="right"/>
    </xf>
    <xf numFmtId="0" fontId="39" fillId="0" borderId="0" xfId="0" applyFont="1" applyFill="1" applyAlignment="1">
      <alignment horizontal="right"/>
    </xf>
    <xf numFmtId="0" fontId="39" fillId="0" borderId="0" xfId="0" applyFont="1" applyFill="1"/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34" fillId="24" borderId="4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50" applyFont="1" applyFill="1"/>
    <xf numFmtId="0" fontId="5" fillId="0" borderId="0" xfId="50" applyFont="1"/>
    <xf numFmtId="0" fontId="5" fillId="0" borderId="11" xfId="50" applyFont="1" applyBorder="1" applyAlignment="1">
      <alignment horizontal="center" vertical="center" shrinkToFit="1"/>
    </xf>
    <xf numFmtId="0" fontId="5" fillId="28" borderId="13" xfId="50" applyFont="1" applyFill="1" applyBorder="1" applyAlignment="1">
      <alignment horizontal="center" vertical="center" shrinkToFit="1"/>
    </xf>
    <xf numFmtId="0" fontId="5" fillId="0" borderId="0" xfId="50" applyFont="1" applyFill="1" applyBorder="1"/>
    <xf numFmtId="0" fontId="5" fillId="0" borderId="0" xfId="50" applyFont="1" applyBorder="1"/>
    <xf numFmtId="0" fontId="5" fillId="28" borderId="11" xfId="50" applyFont="1" applyFill="1" applyBorder="1" applyAlignment="1">
      <alignment horizontal="center" vertical="center" shrinkToFit="1"/>
    </xf>
    <xf numFmtId="0" fontId="5" fillId="0" borderId="10" xfId="50" applyFont="1" applyBorder="1" applyAlignment="1">
      <alignment horizontal="center" vertical="center" shrinkToFit="1"/>
    </xf>
    <xf numFmtId="0" fontId="5" fillId="30" borderId="11" xfId="50" applyFont="1" applyFill="1" applyBorder="1" applyAlignment="1">
      <alignment vertical="center" shrinkToFit="1"/>
    </xf>
    <xf numFmtId="0" fontId="5" fillId="30" borderId="55" xfId="50" applyFont="1" applyFill="1" applyBorder="1" applyAlignment="1">
      <alignment vertical="center" shrinkToFit="1"/>
    </xf>
    <xf numFmtId="0" fontId="5" fillId="0" borderId="0" xfId="50" applyFont="1" applyFill="1" applyBorder="1" applyAlignment="1">
      <alignment horizontal="left" vertical="center"/>
    </xf>
    <xf numFmtId="0" fontId="5" fillId="0" borderId="0" xfId="50" applyFont="1" applyFill="1" applyBorder="1" applyAlignment="1">
      <alignment horizontal="center" vertical="center" shrinkToFit="1"/>
    </xf>
    <xf numFmtId="0" fontId="5" fillId="0" borderId="0" xfId="50" applyFont="1" applyAlignment="1">
      <alignment vertical="center"/>
    </xf>
    <xf numFmtId="0" fontId="5" fillId="0" borderId="0" xfId="50" applyFont="1" applyAlignment="1">
      <alignment horizontal="left"/>
    </xf>
    <xf numFmtId="0" fontId="44" fillId="0" borderId="0" xfId="0" applyFont="1" applyFill="1" applyAlignment="1"/>
    <xf numFmtId="0" fontId="5" fillId="0" borderId="0" xfId="0" applyFont="1" applyFill="1" applyAlignment="1">
      <alignment shrinkToFit="1"/>
    </xf>
    <xf numFmtId="2" fontId="5" fillId="0" borderId="0" xfId="0" applyNumberFormat="1" applyFont="1" applyFill="1" applyAlignment="1">
      <alignment shrinkToFit="1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right"/>
    </xf>
    <xf numFmtId="0" fontId="5" fillId="0" borderId="0" xfId="0" quotePrefix="1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5" fillId="0" borderId="0" xfId="0" quotePrefix="1" applyFont="1" applyFill="1"/>
    <xf numFmtId="0" fontId="5" fillId="0" borderId="0" xfId="0" quotePrefix="1" applyFont="1" applyFill="1" applyAlignment="1">
      <alignment horizontal="left"/>
    </xf>
    <xf numFmtId="0" fontId="4" fillId="0" borderId="0" xfId="0" quotePrefix="1" applyFont="1" applyFill="1" applyAlignment="1">
      <alignment horizontal="right"/>
    </xf>
    <xf numFmtId="0" fontId="45" fillId="0" borderId="0" xfId="0" applyFont="1" applyFill="1" applyAlignment="1">
      <alignment horizontal="left"/>
    </xf>
    <xf numFmtId="2" fontId="5" fillId="0" borderId="0" xfId="0" quotePrefix="1" applyNumberFormat="1" applyFont="1" applyFill="1" applyBorder="1" applyAlignment="1">
      <alignment horizontal="center" vertical="center" shrinkToFit="1"/>
    </xf>
    <xf numFmtId="0" fontId="5" fillId="0" borderId="0" xfId="0" quotePrefix="1" applyFont="1" applyFill="1" applyAlignment="1">
      <alignment horizontal="right"/>
    </xf>
    <xf numFmtId="0" fontId="5" fillId="24" borderId="11" xfId="0" applyFont="1" applyFill="1" applyBorder="1" applyAlignment="1">
      <alignment horizontal="center" vertical="center" shrinkToFit="1"/>
    </xf>
    <xf numFmtId="167" fontId="5" fillId="24" borderId="11" xfId="0" applyNumberFormat="1" applyFont="1" applyFill="1" applyBorder="1" applyAlignment="1">
      <alignment horizontal="center" vertical="center" shrinkToFit="1"/>
    </xf>
    <xf numFmtId="0" fontId="5" fillId="24" borderId="11" xfId="0" quotePrefix="1" applyFont="1" applyFill="1" applyBorder="1" applyAlignment="1">
      <alignment horizontal="center" vertical="center" shrinkToFit="1"/>
    </xf>
    <xf numFmtId="0" fontId="5" fillId="24" borderId="11" xfId="48" applyFont="1" applyFill="1" applyBorder="1" applyAlignment="1" applyProtection="1">
      <alignment horizontal="center" vertical="center" shrinkToFit="1"/>
      <protection locked="0"/>
    </xf>
    <xf numFmtId="0" fontId="5" fillId="27" borderId="0" xfId="0" applyFont="1" applyFill="1" applyAlignment="1"/>
    <xf numFmtId="0" fontId="5" fillId="24" borderId="0" xfId="0" applyFont="1" applyFill="1" applyAlignment="1"/>
    <xf numFmtId="0" fontId="6" fillId="0" borderId="61" xfId="0" applyFont="1" applyFill="1" applyBorder="1"/>
    <xf numFmtId="0" fontId="6" fillId="0" borderId="62" xfId="0" applyFont="1" applyFill="1" applyBorder="1"/>
    <xf numFmtId="0" fontId="7" fillId="0" borderId="63" xfId="0" applyFont="1" applyFill="1" applyBorder="1"/>
    <xf numFmtId="0" fontId="6" fillId="0" borderId="28" xfId="0" applyFont="1" applyFill="1" applyBorder="1" applyAlignment="1">
      <alignment horizontal="left"/>
    </xf>
    <xf numFmtId="0" fontId="7" fillId="24" borderId="0" xfId="0" applyFont="1" applyFill="1" applyBorder="1"/>
    <xf numFmtId="0" fontId="6" fillId="0" borderId="0" xfId="0" applyFont="1" applyFill="1" applyAlignment="1">
      <alignment horizontal="right"/>
    </xf>
    <xf numFmtId="0" fontId="8" fillId="0" borderId="43" xfId="0" applyFont="1" applyFill="1" applyBorder="1" applyAlignment="1"/>
    <xf numFmtId="0" fontId="8" fillId="0" borderId="43" xfId="0" applyFont="1" applyFill="1" applyBorder="1" applyAlignment="1">
      <alignment horizontal="right"/>
    </xf>
    <xf numFmtId="0" fontId="8" fillId="0" borderId="0" xfId="0" applyFont="1" applyFill="1"/>
    <xf numFmtId="49" fontId="7" fillId="0" borderId="0" xfId="0" applyNumberFormat="1" applyFont="1" applyFill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left" vertical="center"/>
    </xf>
    <xf numFmtId="49" fontId="7" fillId="0" borderId="18" xfId="0" applyNumberFormat="1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shrinkToFit="1"/>
    </xf>
    <xf numFmtId="49" fontId="7" fillId="0" borderId="18" xfId="0" applyNumberFormat="1" applyFont="1" applyFill="1" applyBorder="1" applyAlignment="1">
      <alignment horizontal="left"/>
    </xf>
    <xf numFmtId="49" fontId="7" fillId="0" borderId="18" xfId="0" applyNumberFormat="1" applyFont="1" applyFill="1" applyBorder="1" applyAlignment="1">
      <alignment horizontal="center" shrinkToFit="1"/>
    </xf>
    <xf numFmtId="49" fontId="7" fillId="0" borderId="0" xfId="0" applyNumberFormat="1" applyFont="1" applyFill="1"/>
    <xf numFmtId="168" fontId="7" fillId="0" borderId="18" xfId="0" applyNumberFormat="1" applyFont="1" applyFill="1" applyBorder="1" applyAlignment="1">
      <alignment horizontal="center" shrinkToFit="1"/>
    </xf>
    <xf numFmtId="166" fontId="7" fillId="0" borderId="18" xfId="0" applyNumberFormat="1" applyFont="1" applyFill="1" applyBorder="1" applyAlignment="1">
      <alignment horizontal="center" shrinkToFit="1"/>
    </xf>
    <xf numFmtId="49" fontId="6" fillId="0" borderId="14" xfId="0" applyNumberFormat="1" applyFont="1" applyFill="1" applyBorder="1" applyAlignment="1">
      <alignment shrinkToFit="1"/>
    </xf>
    <xf numFmtId="49" fontId="8" fillId="0" borderId="14" xfId="0" applyNumberFormat="1" applyFont="1" applyFill="1" applyBorder="1" applyAlignment="1"/>
    <xf numFmtId="49" fontId="6" fillId="0" borderId="14" xfId="0" applyNumberFormat="1" applyFont="1" applyFill="1" applyBorder="1" applyAlignment="1"/>
    <xf numFmtId="49" fontId="7" fillId="0" borderId="18" xfId="0" applyNumberFormat="1" applyFont="1" applyFill="1" applyBorder="1" applyAlignment="1"/>
    <xf numFmtId="166" fontId="7" fillId="0" borderId="14" xfId="0" applyNumberFormat="1" applyFont="1" applyFill="1" applyBorder="1" applyAlignment="1">
      <alignment horizontal="center" shrinkToFit="1"/>
    </xf>
    <xf numFmtId="49" fontId="7" fillId="0" borderId="14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/>
    <xf numFmtId="49" fontId="7" fillId="0" borderId="14" xfId="0" applyNumberFormat="1" applyFont="1" applyFill="1" applyBorder="1" applyAlignment="1">
      <alignment horizontal="center" shrinkToFit="1"/>
    </xf>
    <xf numFmtId="168" fontId="7" fillId="0" borderId="14" xfId="0" applyNumberFormat="1" applyFont="1" applyFill="1" applyBorder="1" applyAlignment="1">
      <alignment horizontal="center" shrinkToFit="1"/>
    </xf>
    <xf numFmtId="49" fontId="7" fillId="0" borderId="14" xfId="0" applyNumberFormat="1" applyFont="1" applyFill="1" applyBorder="1" applyAlignment="1">
      <alignment shrinkToFit="1"/>
    </xf>
    <xf numFmtId="49" fontId="8" fillId="0" borderId="18" xfId="0" applyNumberFormat="1" applyFont="1" applyFill="1" applyBorder="1" applyAlignment="1"/>
    <xf numFmtId="49" fontId="6" fillId="0" borderId="18" xfId="0" applyNumberFormat="1" applyFont="1" applyFill="1" applyBorder="1" applyAlignment="1"/>
    <xf numFmtId="49" fontId="7" fillId="0" borderId="0" xfId="0" applyNumberFormat="1" applyFont="1" applyFill="1" applyAlignment="1">
      <alignment horizontal="left"/>
    </xf>
    <xf numFmtId="49" fontId="7" fillId="0" borderId="0" xfId="0" applyNumberFormat="1" applyFont="1" applyFill="1" applyAlignment="1">
      <alignment horizontal="center"/>
    </xf>
    <xf numFmtId="168" fontId="7" fillId="0" borderId="0" xfId="0" applyNumberFormat="1" applyFont="1" applyFill="1" applyBorder="1" applyAlignment="1">
      <alignment horizontal="center"/>
    </xf>
    <xf numFmtId="166" fontId="7" fillId="0" borderId="0" xfId="0" applyNumberFormat="1" applyFont="1" applyFill="1"/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168" fontId="5" fillId="0" borderId="0" xfId="0" applyNumberFormat="1" applyFont="1" applyFill="1" applyBorder="1" applyAlignment="1">
      <alignment horizontal="center"/>
    </xf>
    <xf numFmtId="166" fontId="5" fillId="0" borderId="0" xfId="0" applyNumberFormat="1" applyFont="1" applyFill="1" applyBorder="1"/>
    <xf numFmtId="166" fontId="5" fillId="0" borderId="0" xfId="0" applyNumberFormat="1" applyFont="1" applyFill="1"/>
    <xf numFmtId="166" fontId="5" fillId="0" borderId="0" xfId="0" applyNumberFormat="1" applyFont="1" applyFill="1" applyAlignment="1">
      <alignment horizontal="left"/>
    </xf>
    <xf numFmtId="168" fontId="5" fillId="0" borderId="0" xfId="0" applyNumberFormat="1" applyFont="1" applyFill="1" applyBorder="1" applyAlignment="1">
      <alignment horizontal="right"/>
    </xf>
    <xf numFmtId="168" fontId="5" fillId="0" borderId="0" xfId="0" applyNumberFormat="1" applyFont="1" applyFill="1" applyAlignment="1">
      <alignment horizontal="right"/>
    </xf>
    <xf numFmtId="0" fontId="34" fillId="0" borderId="43" xfId="0" applyFont="1" applyFill="1" applyBorder="1" applyAlignment="1">
      <alignment horizontal="right"/>
    </xf>
    <xf numFmtId="0" fontId="34" fillId="0" borderId="43" xfId="0" applyFont="1" applyFill="1" applyBorder="1" applyAlignment="1"/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right"/>
    </xf>
    <xf numFmtId="0" fontId="40" fillId="29" borderId="11" xfId="50" applyFont="1" applyFill="1" applyBorder="1" applyAlignment="1">
      <alignment horizontal="center" vertical="center" shrinkToFit="1"/>
    </xf>
    <xf numFmtId="0" fontId="46" fillId="0" borderId="0" xfId="0" applyFont="1" applyFill="1" applyAlignment="1">
      <alignment horizontal="center" vertical="center" readingOrder="1"/>
    </xf>
    <xf numFmtId="0" fontId="6" fillId="0" borderId="0" xfId="0" applyFont="1" applyFill="1" applyAlignment="1">
      <alignment horizontal="center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center" vertical="center" shrinkToFit="1"/>
    </xf>
    <xf numFmtId="0" fontId="8" fillId="0" borderId="43" xfId="0" applyFont="1" applyFill="1" applyBorder="1" applyAlignment="1">
      <alignment horizontal="right" shrinkToFit="1"/>
    </xf>
    <xf numFmtId="0" fontId="6" fillId="0" borderId="43" xfId="0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center" vertical="center" shrinkToFit="1"/>
    </xf>
    <xf numFmtId="168" fontId="7" fillId="0" borderId="10" xfId="0" applyNumberFormat="1" applyFont="1" applyFill="1" applyBorder="1" applyAlignment="1">
      <alignment horizontal="center" vertical="center" shrinkToFit="1"/>
    </xf>
    <xf numFmtId="166" fontId="7" fillId="0" borderId="10" xfId="0" applyNumberFormat="1" applyFont="1" applyFill="1" applyBorder="1" applyAlignment="1">
      <alignment horizontal="center" vertical="center" shrinkToFit="1"/>
    </xf>
    <xf numFmtId="49" fontId="7" fillId="0" borderId="12" xfId="0" applyNumberFormat="1" applyFont="1" applyFill="1" applyBorder="1" applyAlignment="1">
      <alignment horizontal="center" vertical="center" shrinkToFit="1"/>
    </xf>
    <xf numFmtId="168" fontId="7" fillId="0" borderId="12" xfId="0" applyNumberFormat="1" applyFont="1" applyFill="1" applyBorder="1" applyAlignment="1">
      <alignment horizontal="center" vertical="center" shrinkToFit="1"/>
    </xf>
    <xf numFmtId="166" fontId="7" fillId="0" borderId="12" xfId="0" applyNumberFormat="1" applyFont="1" applyFill="1" applyBorder="1" applyAlignment="1">
      <alignment horizontal="center" vertical="center" shrinkToFit="1"/>
    </xf>
    <xf numFmtId="49" fontId="7" fillId="0" borderId="13" xfId="0" quotePrefix="1" applyNumberFormat="1" applyFont="1" applyFill="1" applyBorder="1" applyAlignment="1">
      <alignment horizontal="center" vertical="center" shrinkToFit="1"/>
    </xf>
    <xf numFmtId="168" fontId="7" fillId="0" borderId="13" xfId="0" applyNumberFormat="1" applyFont="1" applyFill="1" applyBorder="1" applyAlignment="1">
      <alignment horizontal="center" vertical="center" shrinkToFit="1"/>
    </xf>
    <xf numFmtId="49" fontId="7" fillId="0" borderId="13" xfId="0" applyNumberFormat="1" applyFont="1" applyFill="1" applyBorder="1" applyAlignment="1">
      <alignment horizontal="center" vertical="center" shrinkToFit="1"/>
    </xf>
    <xf numFmtId="49" fontId="7" fillId="0" borderId="11" xfId="0" applyNumberFormat="1" applyFont="1" applyFill="1" applyBorder="1" applyAlignment="1">
      <alignment horizontal="center" vertical="center" shrinkToFit="1"/>
    </xf>
    <xf numFmtId="166" fontId="7" fillId="0" borderId="13" xfId="0" applyNumberFormat="1" applyFont="1" applyFill="1" applyBorder="1" applyAlignment="1">
      <alignment horizontal="center" vertical="center" shrinkToFit="1"/>
    </xf>
    <xf numFmtId="49" fontId="7" fillId="0" borderId="21" xfId="0" quotePrefix="1" applyNumberFormat="1" applyFont="1" applyFill="1" applyBorder="1" applyAlignment="1">
      <alignment horizontal="center" vertical="center" shrinkToFit="1"/>
    </xf>
    <xf numFmtId="168" fontId="7" fillId="0" borderId="21" xfId="0" applyNumberFormat="1" applyFont="1" applyFill="1" applyBorder="1" applyAlignment="1">
      <alignment horizontal="center" vertical="center" shrinkToFit="1"/>
    </xf>
    <xf numFmtId="49" fontId="7" fillId="0" borderId="21" xfId="0" applyNumberFormat="1" applyFont="1" applyFill="1" applyBorder="1" applyAlignment="1">
      <alignment horizontal="center" vertical="center" shrinkToFit="1"/>
    </xf>
    <xf numFmtId="166" fontId="7" fillId="0" borderId="21" xfId="0" applyNumberFormat="1" applyFont="1" applyFill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21" xfId="0" applyFont="1" applyFill="1" applyBorder="1" applyAlignment="1">
      <alignment horizontal="center" shrinkToFit="1"/>
    </xf>
    <xf numFmtId="0" fontId="7" fillId="0" borderId="21" xfId="0" applyFont="1" applyFill="1" applyBorder="1" applyAlignment="1">
      <alignment shrinkToFit="1"/>
    </xf>
    <xf numFmtId="0" fontId="7" fillId="0" borderId="18" xfId="0" applyFont="1" applyFill="1" applyBorder="1" applyAlignment="1">
      <alignment horizontal="center" shrinkToFit="1"/>
    </xf>
    <xf numFmtId="0" fontId="7" fillId="0" borderId="18" xfId="0" applyFont="1" applyFill="1" applyBorder="1" applyAlignment="1">
      <alignment horizontal="left" shrinkToFit="1"/>
    </xf>
    <xf numFmtId="0" fontId="7" fillId="0" borderId="14" xfId="0" applyFont="1" applyFill="1" applyBorder="1" applyAlignment="1">
      <alignment shrinkToFit="1"/>
    </xf>
    <xf numFmtId="0" fontId="7" fillId="0" borderId="18" xfId="0" applyFont="1" applyFill="1" applyBorder="1" applyAlignment="1">
      <alignment shrinkToFit="1"/>
    </xf>
    <xf numFmtId="0" fontId="7" fillId="0" borderId="18" xfId="0" quotePrefix="1" applyFont="1" applyFill="1" applyBorder="1" applyAlignment="1">
      <alignment shrinkToFit="1"/>
    </xf>
    <xf numFmtId="0" fontId="7" fillId="0" borderId="22" xfId="0" applyFont="1" applyFill="1" applyBorder="1" applyAlignment="1">
      <alignment shrinkToFit="1"/>
    </xf>
    <xf numFmtId="0" fontId="7" fillId="0" borderId="12" xfId="0" applyFont="1" applyFill="1" applyBorder="1" applyAlignment="1">
      <alignment horizontal="center" shrinkToFit="1"/>
    </xf>
    <xf numFmtId="0" fontId="7" fillId="0" borderId="18" xfId="0" quotePrefix="1" applyFont="1" applyFill="1" applyBorder="1" applyAlignment="1">
      <alignment horizontal="center" shrinkToFit="1"/>
    </xf>
    <xf numFmtId="0" fontId="7" fillId="0" borderId="15" xfId="0" applyFont="1" applyFill="1" applyBorder="1" applyAlignment="1">
      <alignment shrinkToFit="1"/>
    </xf>
    <xf numFmtId="0" fontId="5" fillId="28" borderId="11" xfId="50" applyFont="1" applyFill="1" applyBorder="1" applyAlignment="1">
      <alignment horizontal="center" shrinkToFit="1"/>
    </xf>
    <xf numFmtId="0" fontId="5" fillId="0" borderId="57" xfId="0" applyFont="1" applyBorder="1" applyAlignment="1">
      <alignment vertical="center" shrinkToFit="1"/>
    </xf>
    <xf numFmtId="0" fontId="7" fillId="0" borderId="11" xfId="0" applyFont="1" applyFill="1" applyBorder="1" applyAlignment="1" applyProtection="1">
      <alignment horizontal="center" vertical="center" shrinkToFit="1"/>
      <protection locked="0"/>
    </xf>
    <xf numFmtId="0" fontId="7" fillId="25" borderId="11" xfId="0" applyFont="1" applyFill="1" applyBorder="1" applyAlignment="1" applyProtection="1">
      <alignment horizontal="center" vertical="center" shrinkToFit="1"/>
      <protection locked="0"/>
    </xf>
    <xf numFmtId="0" fontId="4" fillId="27" borderId="11" xfId="49" applyFont="1" applyFill="1" applyBorder="1" applyAlignment="1" applyProtection="1">
      <alignment horizontal="center" vertical="center"/>
    </xf>
    <xf numFmtId="0" fontId="6" fillId="0" borderId="11" xfId="49" applyFont="1" applyFill="1" applyBorder="1" applyAlignment="1" applyProtection="1">
      <alignment horizontal="center" vertical="center" shrinkToFit="1"/>
      <protection locked="0"/>
    </xf>
    <xf numFmtId="0" fontId="6" fillId="27" borderId="11" xfId="49" applyFont="1" applyFill="1" applyBorder="1" applyAlignment="1" applyProtection="1">
      <alignment horizontal="center" vertical="center" shrinkToFit="1"/>
      <protection locked="0"/>
    </xf>
    <xf numFmtId="0" fontId="4" fillId="27" borderId="11" xfId="49" applyFont="1" applyFill="1" applyBorder="1" applyAlignment="1" applyProtection="1">
      <alignment horizontal="center" vertical="center" shrinkToFit="1"/>
      <protection locked="0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167" fontId="7" fillId="0" borderId="32" xfId="44" applyNumberFormat="1" applyFont="1" applyFill="1" applyBorder="1" applyAlignment="1">
      <alignment horizontal="center" vertical="center"/>
    </xf>
    <xf numFmtId="167" fontId="7" fillId="0" borderId="34" xfId="44" applyNumberFormat="1" applyFont="1" applyFill="1" applyBorder="1" applyAlignment="1">
      <alignment horizontal="center" vertical="center"/>
    </xf>
    <xf numFmtId="167" fontId="7" fillId="0" borderId="36" xfId="44" applyNumberFormat="1" applyFont="1" applyFill="1" applyBorder="1" applyAlignment="1">
      <alignment horizontal="center" vertical="center"/>
    </xf>
    <xf numFmtId="167" fontId="7" fillId="0" borderId="32" xfId="43" applyNumberFormat="1" applyFont="1" applyFill="1" applyBorder="1" applyAlignment="1">
      <alignment horizontal="center" vertical="center"/>
    </xf>
    <xf numFmtId="167" fontId="7" fillId="0" borderId="34" xfId="43" applyNumberFormat="1" applyFont="1" applyFill="1" applyBorder="1" applyAlignment="1">
      <alignment horizontal="center" vertical="center"/>
    </xf>
    <xf numFmtId="167" fontId="7" fillId="0" borderId="36" xfId="43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48" fillId="0" borderId="0" xfId="51" applyFont="1"/>
    <xf numFmtId="0" fontId="49" fillId="0" borderId="16" xfId="51" applyFont="1" applyBorder="1"/>
    <xf numFmtId="0" fontId="50" fillId="0" borderId="51" xfId="51" applyFont="1" applyBorder="1"/>
    <xf numFmtId="0" fontId="50" fillId="0" borderId="20" xfId="51" applyFont="1" applyBorder="1"/>
    <xf numFmtId="0" fontId="50" fillId="0" borderId="0" xfId="51" applyFont="1"/>
    <xf numFmtId="0" fontId="49" fillId="0" borderId="23" xfId="51" applyFont="1" applyBorder="1"/>
    <xf numFmtId="0" fontId="50" fillId="0" borderId="0" xfId="51" applyFont="1" applyBorder="1"/>
    <xf numFmtId="0" fontId="50" fillId="0" borderId="19" xfId="51" applyFont="1" applyBorder="1"/>
    <xf numFmtId="0" fontId="50" fillId="0" borderId="23" xfId="51" applyFont="1" applyBorder="1"/>
    <xf numFmtId="0" fontId="50" fillId="0" borderId="17" xfId="51" applyFont="1" applyBorder="1"/>
    <xf numFmtId="0" fontId="50" fillId="0" borderId="43" xfId="51" applyFont="1" applyBorder="1"/>
    <xf numFmtId="0" fontId="50" fillId="0" borderId="29" xfId="51" applyFont="1" applyBorder="1"/>
    <xf numFmtId="0" fontId="51" fillId="0" borderId="23" xfId="51" applyFont="1" applyBorder="1"/>
    <xf numFmtId="0" fontId="51" fillId="0" borderId="0" xfId="51" quotePrefix="1" applyFont="1" applyBorder="1"/>
    <xf numFmtId="0" fontId="51" fillId="0" borderId="0" xfId="51" applyFont="1" applyBorder="1"/>
    <xf numFmtId="0" fontId="51" fillId="0" borderId="19" xfId="51" applyFont="1" applyBorder="1"/>
    <xf numFmtId="0" fontId="51" fillId="0" borderId="0" xfId="51" applyFont="1"/>
    <xf numFmtId="0" fontId="51" fillId="0" borderId="0" xfId="51" applyFont="1" applyBorder="1" applyAlignment="1">
      <alignment horizontal="left"/>
    </xf>
    <xf numFmtId="0" fontId="51" fillId="0" borderId="0" xfId="51" applyFont="1" applyBorder="1" applyAlignment="1">
      <alignment horizontal="center"/>
    </xf>
    <xf numFmtId="0" fontId="51" fillId="34" borderId="44" xfId="51" applyFont="1" applyFill="1" applyBorder="1"/>
    <xf numFmtId="0" fontId="51" fillId="34" borderId="45" xfId="51" applyFont="1" applyFill="1" applyBorder="1"/>
    <xf numFmtId="0" fontId="51" fillId="34" borderId="68" xfId="51" applyFont="1" applyFill="1" applyBorder="1"/>
    <xf numFmtId="0" fontId="51" fillId="34" borderId="46" xfId="51" applyFont="1" applyFill="1" applyBorder="1"/>
    <xf numFmtId="0" fontId="51" fillId="34" borderId="47" xfId="51" quotePrefix="1" applyFont="1" applyFill="1" applyBorder="1" applyAlignment="1">
      <alignment horizontal="left"/>
    </xf>
    <xf numFmtId="0" fontId="51" fillId="34" borderId="69" xfId="51" applyFont="1" applyFill="1" applyBorder="1"/>
    <xf numFmtId="0" fontId="51" fillId="34" borderId="48" xfId="51" applyFont="1" applyFill="1" applyBorder="1"/>
    <xf numFmtId="0" fontId="51" fillId="0" borderId="70" xfId="51" applyFont="1" applyBorder="1"/>
    <xf numFmtId="0" fontId="51" fillId="34" borderId="49" xfId="51" applyFont="1" applyFill="1" applyBorder="1"/>
    <xf numFmtId="0" fontId="51" fillId="34" borderId="47" xfId="51" quotePrefix="1" applyFont="1" applyFill="1" applyBorder="1"/>
    <xf numFmtId="0" fontId="52" fillId="0" borderId="0" xfId="51" applyFont="1" applyBorder="1"/>
    <xf numFmtId="0" fontId="51" fillId="34" borderId="55" xfId="51" applyFont="1" applyFill="1" applyBorder="1" applyAlignment="1">
      <alignment vertical="center"/>
    </xf>
    <xf numFmtId="0" fontId="50" fillId="34" borderId="56" xfId="51" applyFont="1" applyFill="1" applyBorder="1" applyAlignment="1">
      <alignment vertical="center"/>
    </xf>
    <xf numFmtId="0" fontId="50" fillId="34" borderId="30" xfId="51" applyFont="1" applyFill="1" applyBorder="1" applyAlignment="1">
      <alignment vertical="center"/>
    </xf>
    <xf numFmtId="0" fontId="50" fillId="0" borderId="0" xfId="51" applyFont="1" applyBorder="1" applyAlignment="1">
      <alignment vertical="center"/>
    </xf>
    <xf numFmtId="0" fontId="50" fillId="0" borderId="19" xfId="51" applyFont="1" applyBorder="1" applyAlignment="1">
      <alignment vertical="center"/>
    </xf>
    <xf numFmtId="0" fontId="2" fillId="0" borderId="0" xfId="51" applyFont="1"/>
    <xf numFmtId="0" fontId="2" fillId="0" borderId="23" xfId="51" applyFont="1" applyBorder="1"/>
    <xf numFmtId="0" fontId="2" fillId="0" borderId="0" xfId="51" applyFont="1" applyBorder="1"/>
    <xf numFmtId="0" fontId="2" fillId="0" borderId="19" xfId="51" applyFont="1" applyBorder="1"/>
    <xf numFmtId="0" fontId="52" fillId="34" borderId="16" xfId="51" applyFont="1" applyFill="1" applyBorder="1"/>
    <xf numFmtId="0" fontId="52" fillId="34" borderId="51" xfId="51" applyFont="1" applyFill="1" applyBorder="1"/>
    <xf numFmtId="0" fontId="52" fillId="34" borderId="20" xfId="51" applyFont="1" applyFill="1" applyBorder="1"/>
    <xf numFmtId="0" fontId="50" fillId="0" borderId="0" xfId="51" applyFont="1" applyAlignment="1">
      <alignment vertical="center"/>
    </xf>
    <xf numFmtId="0" fontId="52" fillId="34" borderId="17" xfId="51" applyFont="1" applyFill="1" applyBorder="1"/>
    <xf numFmtId="0" fontId="52" fillId="34" borderId="43" xfId="51" applyFont="1" applyFill="1" applyBorder="1" applyAlignment="1">
      <alignment horizontal="right"/>
    </xf>
    <xf numFmtId="0" fontId="52" fillId="34" borderId="29" xfId="51" applyFont="1" applyFill="1" applyBorder="1"/>
    <xf numFmtId="0" fontId="52" fillId="34" borderId="55" xfId="51" applyFont="1" applyFill="1" applyBorder="1"/>
    <xf numFmtId="0" fontId="2" fillId="34" borderId="56" xfId="51" applyFont="1" applyFill="1" applyBorder="1"/>
    <xf numFmtId="0" fontId="2" fillId="34" borderId="30" xfId="51" applyFont="1" applyFill="1" applyBorder="1"/>
    <xf numFmtId="0" fontId="50" fillId="0" borderId="0" xfId="51" applyFont="1" applyBorder="1" applyAlignment="1">
      <alignment horizontal="center"/>
    </xf>
    <xf numFmtId="0" fontId="51" fillId="35" borderId="16" xfId="51" applyFont="1" applyFill="1" applyBorder="1"/>
    <xf numFmtId="0" fontId="50" fillId="35" borderId="51" xfId="51" applyFont="1" applyFill="1" applyBorder="1"/>
    <xf numFmtId="0" fontId="50" fillId="35" borderId="20" xfId="51" applyFont="1" applyFill="1" applyBorder="1"/>
    <xf numFmtId="0" fontId="51" fillId="34" borderId="55" xfId="51" applyFont="1" applyFill="1" applyBorder="1"/>
    <xf numFmtId="0" fontId="50" fillId="34" borderId="56" xfId="51" applyFont="1" applyFill="1" applyBorder="1"/>
    <xf numFmtId="0" fontId="50" fillId="34" borderId="30" xfId="51" applyFont="1" applyFill="1" applyBorder="1"/>
    <xf numFmtId="0" fontId="51" fillId="35" borderId="55" xfId="51" applyFont="1" applyFill="1" applyBorder="1" applyAlignment="1">
      <alignment vertical="center"/>
    </xf>
    <xf numFmtId="0" fontId="50" fillId="35" borderId="56" xfId="51" applyFont="1" applyFill="1" applyBorder="1" applyAlignment="1">
      <alignment vertical="center"/>
    </xf>
    <xf numFmtId="0" fontId="50" fillId="35" borderId="30" xfId="51" applyFont="1" applyFill="1" applyBorder="1" applyAlignment="1">
      <alignment vertical="center"/>
    </xf>
    <xf numFmtId="0" fontId="51" fillId="0" borderId="17" xfId="51" applyFont="1" applyBorder="1"/>
    <xf numFmtId="0" fontId="50" fillId="35" borderId="17" xfId="51" applyFont="1" applyFill="1" applyBorder="1"/>
    <xf numFmtId="0" fontId="52" fillId="35" borderId="43" xfId="51" applyFont="1" applyFill="1" applyBorder="1"/>
    <xf numFmtId="0" fontId="50" fillId="35" borderId="29" xfId="51" applyFont="1" applyFill="1" applyBorder="1"/>
    <xf numFmtId="0" fontId="48" fillId="0" borderId="0" xfId="51" applyFont="1" applyBorder="1"/>
    <xf numFmtId="0" fontId="48" fillId="0" borderId="19" xfId="51" applyFont="1" applyBorder="1"/>
    <xf numFmtId="0" fontId="48" fillId="0" borderId="43" xfId="51" applyFont="1" applyBorder="1"/>
    <xf numFmtId="0" fontId="48" fillId="0" borderId="29" xfId="51" applyFont="1" applyBorder="1"/>
    <xf numFmtId="0" fontId="2" fillId="0" borderId="0" xfId="51" applyFont="1" applyAlignment="1">
      <alignment horizontal="right"/>
    </xf>
    <xf numFmtId="0" fontId="53" fillId="0" borderId="0" xfId="51" applyFont="1" applyAlignment="1">
      <alignment horizontal="right"/>
    </xf>
    <xf numFmtId="1" fontId="5" fillId="24" borderId="11" xfId="0" quotePrefix="1" applyNumberFormat="1" applyFont="1" applyFill="1" applyBorder="1" applyAlignment="1">
      <alignment horizontal="center" vertical="center" shrinkToFit="1"/>
    </xf>
    <xf numFmtId="37" fontId="5" fillId="24" borderId="11" xfId="0" quotePrefix="1" applyNumberFormat="1" applyFont="1" applyFill="1" applyBorder="1" applyAlignment="1">
      <alignment horizontal="center" vertical="center" shrinkToFit="1"/>
    </xf>
    <xf numFmtId="4" fontId="5" fillId="24" borderId="11" xfId="43" quotePrefix="1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 shrinkToFit="1"/>
    </xf>
    <xf numFmtId="0" fontId="5" fillId="0" borderId="0" xfId="0" applyFont="1" applyAlignment="1">
      <alignment horizontal="center" shrinkToFit="1"/>
    </xf>
    <xf numFmtId="0" fontId="4" fillId="0" borderId="0" xfId="0" applyFont="1" applyAlignment="1">
      <alignment horizontal="center" shrinkToFit="1"/>
    </xf>
    <xf numFmtId="0" fontId="5" fillId="0" borderId="13" xfId="0" applyFont="1" applyBorder="1" applyAlignment="1">
      <alignment horizontal="center" shrinkToFit="1"/>
    </xf>
    <xf numFmtId="0" fontId="5" fillId="0" borderId="55" xfId="0" applyFont="1" applyBorder="1" applyAlignment="1">
      <alignment horizontal="center" shrinkToFit="1"/>
    </xf>
    <xf numFmtId="0" fontId="4" fillId="0" borderId="56" xfId="0" applyFont="1" applyBorder="1" applyAlignment="1">
      <alignment horizontal="left"/>
    </xf>
    <xf numFmtId="0" fontId="5" fillId="0" borderId="56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5" fillId="0" borderId="11" xfId="0" applyFont="1" applyBorder="1" applyAlignment="1">
      <alignment shrinkToFit="1"/>
    </xf>
    <xf numFmtId="167" fontId="5" fillId="24" borderId="11" xfId="44" applyNumberFormat="1" applyFont="1" applyFill="1" applyBorder="1" applyAlignment="1">
      <alignment horizontal="center" vertical="center" shrinkToFit="1"/>
    </xf>
    <xf numFmtId="167" fontId="5" fillId="24" borderId="11" xfId="45" applyNumberFormat="1" applyFont="1" applyFill="1" applyBorder="1" applyAlignment="1">
      <alignment horizontal="center" vertical="center" shrinkToFit="1"/>
    </xf>
    <xf numFmtId="1" fontId="5" fillId="24" borderId="11" xfId="46" applyNumberFormat="1" applyFont="1" applyFill="1" applyBorder="1" applyAlignment="1">
      <alignment horizontal="center" vertical="center" shrinkToFit="1"/>
    </xf>
    <xf numFmtId="1" fontId="5" fillId="24" borderId="11" xfId="45" applyNumberFormat="1" applyFont="1" applyFill="1" applyBorder="1" applyAlignment="1">
      <alignment horizontal="center" vertical="center" shrinkToFit="1"/>
    </xf>
    <xf numFmtId="0" fontId="5" fillId="0" borderId="0" xfId="0" applyFont="1" applyAlignment="1"/>
    <xf numFmtId="0" fontId="7" fillId="0" borderId="32" xfId="0" applyFont="1" applyFill="1" applyBorder="1" applyAlignment="1">
      <alignment vertical="center"/>
    </xf>
    <xf numFmtId="0" fontId="7" fillId="0" borderId="40" xfId="0" applyFont="1" applyFill="1" applyBorder="1" applyAlignment="1">
      <alignment vertical="center"/>
    </xf>
    <xf numFmtId="0" fontId="7" fillId="0" borderId="33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0" fontId="7" fillId="24" borderId="14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vertical="center"/>
    </xf>
    <xf numFmtId="0" fontId="7" fillId="0" borderId="41" xfId="0" applyFont="1" applyFill="1" applyBorder="1" applyAlignment="1">
      <alignment vertical="center"/>
    </xf>
    <xf numFmtId="0" fontId="7" fillId="0" borderId="35" xfId="0" applyFont="1" applyFill="1" applyBorder="1" applyAlignment="1">
      <alignment vertical="center"/>
    </xf>
    <xf numFmtId="0" fontId="7" fillId="0" borderId="36" xfId="0" applyFont="1" applyFill="1" applyBorder="1" applyAlignment="1">
      <alignment vertical="center"/>
    </xf>
    <xf numFmtId="0" fontId="7" fillId="0" borderId="42" xfId="0" applyFont="1" applyFill="1" applyBorder="1" applyAlignment="1">
      <alignment vertical="center"/>
    </xf>
    <xf numFmtId="0" fontId="7" fillId="0" borderId="37" xfId="0" applyFont="1" applyFill="1" applyBorder="1" applyAlignment="1">
      <alignment vertical="center"/>
    </xf>
    <xf numFmtId="0" fontId="7" fillId="0" borderId="22" xfId="0" applyFont="1" applyFill="1" applyBorder="1" applyAlignment="1">
      <alignment horizontal="center" vertical="center"/>
    </xf>
    <xf numFmtId="0" fontId="7" fillId="24" borderId="22" xfId="0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horizontal="center" vertical="center"/>
    </xf>
    <xf numFmtId="167" fontId="6" fillId="24" borderId="55" xfId="0" applyNumberFormat="1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7" fillId="0" borderId="39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center" vertical="center"/>
    </xf>
    <xf numFmtId="0" fontId="7" fillId="24" borderId="18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/>
    </xf>
    <xf numFmtId="0" fontId="6" fillId="24" borderId="31" xfId="0" applyFont="1" applyFill="1" applyBorder="1" applyAlignment="1">
      <alignment horizontal="center" vertical="center"/>
    </xf>
    <xf numFmtId="0" fontId="6" fillId="24" borderId="52" xfId="0" applyNumberFormat="1" applyFont="1" applyFill="1" applyBorder="1" applyAlignment="1">
      <alignment horizontal="center" vertical="center"/>
    </xf>
    <xf numFmtId="0" fontId="5" fillId="0" borderId="65" xfId="0" applyFont="1" applyBorder="1" applyAlignment="1">
      <alignment horizontal="center" vertical="center" shrinkToFit="1"/>
    </xf>
    <xf numFmtId="0" fontId="5" fillId="0" borderId="50" xfId="0" applyFont="1" applyBorder="1" applyAlignment="1">
      <alignment vertical="center" shrinkToFit="1"/>
    </xf>
    <xf numFmtId="0" fontId="5" fillId="27" borderId="66" xfId="0" applyFont="1" applyFill="1" applyBorder="1" applyAlignment="1">
      <alignment horizontal="center" vertical="center" shrinkToFit="1"/>
    </xf>
    <xf numFmtId="0" fontId="4" fillId="0" borderId="66" xfId="0" applyFont="1" applyBorder="1" applyAlignment="1">
      <alignment horizontal="center" vertical="center" shrinkToFit="1"/>
    </xf>
    <xf numFmtId="0" fontId="4" fillId="25" borderId="66" xfId="0" applyFont="1" applyFill="1" applyBorder="1" applyAlignment="1">
      <alignment horizontal="center" vertical="center" shrinkToFit="1"/>
    </xf>
    <xf numFmtId="0" fontId="4" fillId="27" borderId="66" xfId="0" applyFont="1" applyFill="1" applyBorder="1" applyAlignment="1">
      <alignment horizontal="center" vertical="center" shrinkToFit="1"/>
    </xf>
    <xf numFmtId="0" fontId="4" fillId="0" borderId="66" xfId="0" applyFont="1" applyFill="1" applyBorder="1" applyAlignment="1">
      <alignment horizontal="center" vertical="center" shrinkToFit="1"/>
    </xf>
    <xf numFmtId="0" fontId="4" fillId="27" borderId="67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7" fillId="0" borderId="24" xfId="0" applyFont="1" applyBorder="1" applyAlignment="1">
      <alignment horizontal="center" shrinkToFit="1"/>
    </xf>
    <xf numFmtId="0" fontId="5" fillId="0" borderId="60" xfId="0" applyFont="1" applyBorder="1" applyAlignment="1">
      <alignment horizontal="left" shrinkToFit="1"/>
    </xf>
    <xf numFmtId="0" fontId="5" fillId="27" borderId="58" xfId="0" applyFont="1" applyFill="1" applyBorder="1" applyAlignment="1">
      <alignment horizontal="center" shrinkToFit="1"/>
    </xf>
    <xf numFmtId="0" fontId="4" fillId="0" borderId="58" xfId="0" applyFont="1" applyBorder="1" applyAlignment="1">
      <alignment horizontal="center" vertical="center" shrinkToFit="1"/>
    </xf>
    <xf numFmtId="0" fontId="4" fillId="25" borderId="58" xfId="0" applyFont="1" applyFill="1" applyBorder="1" applyAlignment="1">
      <alignment horizontal="center" vertical="center" shrinkToFit="1"/>
    </xf>
    <xf numFmtId="0" fontId="4" fillId="27" borderId="58" xfId="0" applyFont="1" applyFill="1" applyBorder="1" applyAlignment="1">
      <alignment horizontal="center" vertical="center" shrinkToFit="1"/>
    </xf>
    <xf numFmtId="0" fontId="7" fillId="26" borderId="58" xfId="0" applyFont="1" applyFill="1" applyBorder="1" applyAlignment="1">
      <alignment shrinkToFit="1"/>
    </xf>
    <xf numFmtId="0" fontId="7" fillId="25" borderId="58" xfId="0" applyFont="1" applyFill="1" applyBorder="1" applyAlignment="1">
      <alignment shrinkToFit="1"/>
    </xf>
    <xf numFmtId="0" fontId="4" fillId="27" borderId="59" xfId="0" applyFont="1" applyFill="1" applyBorder="1" applyAlignment="1">
      <alignment horizontal="center" vertical="center" shrinkToFit="1"/>
    </xf>
    <xf numFmtId="0" fontId="7" fillId="0" borderId="0" xfId="0" applyFont="1" applyAlignment="1">
      <alignment shrinkToFit="1"/>
    </xf>
    <xf numFmtId="0" fontId="5" fillId="0" borderId="24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60" xfId="0" applyFont="1" applyBorder="1" applyAlignment="1">
      <alignment horizontal="left" vertical="center" shrinkToFit="1"/>
    </xf>
    <xf numFmtId="0" fontId="7" fillId="27" borderId="58" xfId="0" applyFont="1" applyFill="1" applyBorder="1" applyAlignment="1">
      <alignment horizontal="center" vertical="center" shrinkToFit="1"/>
    </xf>
    <xf numFmtId="0" fontId="7" fillId="0" borderId="58" xfId="0" applyFont="1" applyBorder="1" applyAlignment="1">
      <alignment vertical="center" shrinkToFit="1"/>
    </xf>
    <xf numFmtId="0" fontId="7" fillId="25" borderId="58" xfId="0" applyFont="1" applyFill="1" applyBorder="1" applyAlignment="1">
      <alignment vertical="center" shrinkToFit="1"/>
    </xf>
    <xf numFmtId="0" fontId="7" fillId="0" borderId="58" xfId="0" applyFont="1" applyFill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4" fillId="36" borderId="50" xfId="0" applyFont="1" applyFill="1" applyBorder="1" applyAlignment="1">
      <alignment vertical="center" shrinkToFit="1"/>
    </xf>
    <xf numFmtId="0" fontId="4" fillId="36" borderId="66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vertical="center" shrinkToFit="1"/>
    </xf>
    <xf numFmtId="0" fontId="55" fillId="0" borderId="0" xfId="0" applyFont="1" applyFill="1" applyAlignment="1">
      <alignment horizontal="center" vertical="center" readingOrder="1"/>
    </xf>
    <xf numFmtId="0" fontId="5" fillId="34" borderId="10" xfId="0" applyFont="1" applyFill="1" applyBorder="1" applyAlignment="1">
      <alignment horizontal="center" shrinkToFit="1"/>
    </xf>
    <xf numFmtId="0" fontId="5" fillId="34" borderId="13" xfId="0" applyFont="1" applyFill="1" applyBorder="1" applyAlignment="1">
      <alignment horizontal="center" shrinkToFit="1"/>
    </xf>
    <xf numFmtId="0" fontId="5" fillId="34" borderId="11" xfId="0" applyFont="1" applyFill="1" applyBorder="1" applyAlignment="1">
      <alignment horizontal="center" shrinkToFit="1"/>
    </xf>
    <xf numFmtId="0" fontId="5" fillId="36" borderId="10" xfId="0" applyFont="1" applyFill="1" applyBorder="1" applyAlignment="1">
      <alignment horizontal="center" shrinkToFit="1"/>
    </xf>
    <xf numFmtId="0" fontId="5" fillId="36" borderId="13" xfId="0" applyFont="1" applyFill="1" applyBorder="1" applyAlignment="1">
      <alignment horizontal="center" shrinkToFit="1"/>
    </xf>
    <xf numFmtId="0" fontId="5" fillId="36" borderId="11" xfId="0" applyFont="1" applyFill="1" applyBorder="1" applyAlignment="1">
      <alignment horizontal="center" shrinkToFit="1"/>
    </xf>
    <xf numFmtId="0" fontId="5" fillId="0" borderId="13" xfId="0" applyFont="1" applyBorder="1" applyAlignment="1">
      <alignment vertical="center" shrinkToFit="1"/>
    </xf>
    <xf numFmtId="0" fontId="5" fillId="24" borderId="11" xfId="43" quotePrefix="1" applyNumberFormat="1" applyFont="1" applyFill="1" applyBorder="1" applyAlignment="1">
      <alignment horizontal="center" vertical="center" shrinkToFit="1"/>
    </xf>
    <xf numFmtId="0" fontId="5" fillId="27" borderId="11" xfId="0" applyFont="1" applyFill="1" applyBorder="1" applyAlignment="1">
      <alignment horizontal="center" vertical="center" shrinkToFit="1"/>
    </xf>
    <xf numFmtId="0" fontId="5" fillId="24" borderId="11" xfId="0" quotePrefix="1" applyNumberFormat="1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4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24" borderId="43" xfId="0" applyFont="1" applyFill="1" applyBorder="1" applyAlignment="1">
      <alignment horizontal="left" vertical="center"/>
    </xf>
    <xf numFmtId="0" fontId="6" fillId="34" borderId="58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>
      <alignment vertical="center"/>
    </xf>
    <xf numFmtId="49" fontId="7" fillId="0" borderId="18" xfId="0" applyNumberFormat="1" applyFont="1" applyFill="1" applyBorder="1" applyAlignment="1">
      <alignment vertical="center"/>
    </xf>
    <xf numFmtId="49" fontId="7" fillId="0" borderId="18" xfId="0" applyNumberFormat="1" applyFont="1" applyFill="1" applyBorder="1" applyAlignment="1">
      <alignment horizontal="center" vertical="center" shrinkToFit="1"/>
    </xf>
    <xf numFmtId="168" fontId="7" fillId="0" borderId="18" xfId="0" applyNumberFormat="1" applyFont="1" applyFill="1" applyBorder="1" applyAlignment="1">
      <alignment horizontal="center" vertical="center" shrinkToFit="1"/>
    </xf>
    <xf numFmtId="49" fontId="7" fillId="0" borderId="18" xfId="0" applyNumberFormat="1" applyFont="1" applyFill="1" applyBorder="1" applyAlignment="1">
      <alignment vertical="center" shrinkToFit="1"/>
    </xf>
    <xf numFmtId="166" fontId="7" fillId="0" borderId="14" xfId="0" applyNumberFormat="1" applyFont="1" applyFill="1" applyBorder="1" applyAlignment="1">
      <alignment horizontal="center" vertical="center" shrinkToFit="1"/>
    </xf>
    <xf numFmtId="49" fontId="7" fillId="0" borderId="0" xfId="0" applyNumberFormat="1" applyFont="1" applyFill="1" applyAlignment="1">
      <alignment vertical="center"/>
    </xf>
    <xf numFmtId="49" fontId="7" fillId="0" borderId="18" xfId="0" applyNumberFormat="1" applyFont="1" applyFill="1" applyBorder="1" applyAlignment="1">
      <alignment horizontal="left" vertical="center"/>
    </xf>
    <xf numFmtId="166" fontId="7" fillId="0" borderId="18" xfId="0" applyNumberFormat="1" applyFont="1" applyFill="1" applyBorder="1" applyAlignment="1">
      <alignment horizontal="center" vertical="center" shrinkToFit="1"/>
    </xf>
    <xf numFmtId="49" fontId="7" fillId="0" borderId="15" xfId="0" applyNumberFormat="1" applyFont="1" applyFill="1" applyBorder="1" applyAlignment="1">
      <alignment vertical="center"/>
    </xf>
    <xf numFmtId="49" fontId="7" fillId="0" borderId="15" xfId="0" applyNumberFormat="1" applyFont="1" applyFill="1" applyBorder="1" applyAlignment="1">
      <alignment horizontal="left" vertical="center"/>
    </xf>
    <xf numFmtId="49" fontId="7" fillId="0" borderId="15" xfId="0" applyNumberFormat="1" applyFont="1" applyFill="1" applyBorder="1" applyAlignment="1">
      <alignment horizontal="center" vertical="center" shrinkToFit="1"/>
    </xf>
    <xf numFmtId="168" fontId="7" fillId="0" borderId="15" xfId="0" applyNumberFormat="1" applyFont="1" applyFill="1" applyBorder="1" applyAlignment="1">
      <alignment horizontal="center" vertical="center" shrinkToFit="1"/>
    </xf>
    <xf numFmtId="49" fontId="7" fillId="0" borderId="15" xfId="0" applyNumberFormat="1" applyFont="1" applyFill="1" applyBorder="1" applyAlignment="1">
      <alignment vertical="center" shrinkToFit="1"/>
    </xf>
    <xf numFmtId="166" fontId="7" fillId="0" borderId="13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/>
    </xf>
    <xf numFmtId="0" fontId="2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47" fillId="0" borderId="0" xfId="51" applyFont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7" fillId="0" borderId="25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/>
    </xf>
    <xf numFmtId="0" fontId="7" fillId="0" borderId="27" xfId="0" applyFont="1" applyFill="1" applyBorder="1" applyAlignment="1">
      <alignment horizontal="left" vertical="center"/>
    </xf>
    <xf numFmtId="0" fontId="6" fillId="0" borderId="55" xfId="0" applyFont="1" applyFill="1" applyBorder="1" applyAlignment="1">
      <alignment horizontal="left" vertical="center" shrinkToFit="1"/>
    </xf>
    <xf numFmtId="0" fontId="6" fillId="0" borderId="56" xfId="0" applyFont="1" applyFill="1" applyBorder="1" applyAlignment="1">
      <alignment horizontal="left" vertical="center" shrinkToFit="1"/>
    </xf>
    <xf numFmtId="0" fontId="6" fillId="0" borderId="30" xfId="0" applyFont="1" applyFill="1" applyBorder="1" applyAlignment="1">
      <alignment horizontal="left" vertical="center" shrinkToFit="1"/>
    </xf>
    <xf numFmtId="0" fontId="7" fillId="0" borderId="55" xfId="0" applyFont="1" applyFill="1" applyBorder="1" applyAlignment="1">
      <alignment horizontal="center"/>
    </xf>
    <xf numFmtId="0" fontId="7" fillId="0" borderId="56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6" fillId="0" borderId="52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left" vertical="center"/>
    </xf>
    <xf numFmtId="0" fontId="6" fillId="0" borderId="56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left" vertical="center"/>
    </xf>
    <xf numFmtId="165" fontId="7" fillId="0" borderId="42" xfId="43" applyFont="1" applyFill="1" applyBorder="1" applyAlignment="1">
      <alignment horizontal="left"/>
    </xf>
    <xf numFmtId="165" fontId="7" fillId="0" borderId="0" xfId="43" applyFont="1" applyFill="1" applyBorder="1" applyAlignment="1">
      <alignment horizontal="left"/>
    </xf>
    <xf numFmtId="0" fontId="3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28" xfId="0" applyFont="1" applyFill="1" applyBorder="1" applyAlignment="1">
      <alignment horizontal="left"/>
    </xf>
    <xf numFmtId="165" fontId="7" fillId="0" borderId="41" xfId="43" applyFont="1" applyFill="1" applyBorder="1" applyAlignment="1">
      <alignment horizontal="left"/>
    </xf>
    <xf numFmtId="165" fontId="7" fillId="0" borderId="28" xfId="43" applyFont="1" applyFill="1" applyBorder="1" applyAlignment="1">
      <alignment horizontal="left"/>
    </xf>
    <xf numFmtId="0" fontId="8" fillId="24" borderId="0" xfId="0" applyFont="1" applyFill="1" applyBorder="1" applyAlignment="1">
      <alignment horizontal="left" shrinkToFit="1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center"/>
    </xf>
    <xf numFmtId="0" fontId="7" fillId="0" borderId="16" xfId="0" applyFont="1" applyFill="1" applyBorder="1" applyAlignment="1">
      <alignment horizontal="center" vertical="center" shrinkToFit="1"/>
    </xf>
    <xf numFmtId="0" fontId="7" fillId="0" borderId="51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29" xfId="0" applyFont="1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43" xfId="0" applyFont="1" applyFill="1" applyBorder="1" applyAlignment="1">
      <alignment horizontal="center" vertical="center" shrinkToFit="1"/>
    </xf>
    <xf numFmtId="0" fontId="7" fillId="0" borderId="17" xfId="0" quotePrefix="1" applyFont="1" applyFill="1" applyBorder="1" applyAlignment="1">
      <alignment horizontal="center" vertical="center" shrinkToFit="1"/>
    </xf>
    <xf numFmtId="0" fontId="7" fillId="0" borderId="43" xfId="0" quotePrefix="1" applyFont="1" applyFill="1" applyBorder="1" applyAlignment="1">
      <alignment horizontal="center" vertical="center" shrinkToFit="1"/>
    </xf>
    <xf numFmtId="0" fontId="7" fillId="0" borderId="29" xfId="0" quotePrefix="1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20" xfId="0" applyFont="1" applyFill="1" applyBorder="1" applyAlignment="1">
      <alignment horizontal="center" vertical="center" shrinkToFit="1"/>
    </xf>
    <xf numFmtId="0" fontId="9" fillId="0" borderId="29" xfId="0" applyFont="1" applyFill="1" applyBorder="1" applyAlignment="1">
      <alignment horizontal="center" vertical="center" shrinkToFit="1"/>
    </xf>
    <xf numFmtId="0" fontId="8" fillId="24" borderId="43" xfId="0" applyFont="1" applyFill="1" applyBorder="1" applyAlignment="1">
      <alignment horizontal="left"/>
    </xf>
    <xf numFmtId="49" fontId="7" fillId="0" borderId="11" xfId="0" applyNumberFormat="1" applyFont="1" applyFill="1" applyBorder="1" applyAlignment="1">
      <alignment horizontal="center" vertical="center" shrinkToFit="1"/>
    </xf>
    <xf numFmtId="49" fontId="7" fillId="0" borderId="10" xfId="0" applyNumberFormat="1" applyFont="1" applyFill="1" applyBorder="1" applyAlignment="1">
      <alignment horizontal="center" vertical="center" shrinkToFit="1"/>
    </xf>
    <xf numFmtId="49" fontId="7" fillId="0" borderId="12" xfId="0" applyNumberFormat="1" applyFont="1" applyFill="1" applyBorder="1" applyAlignment="1">
      <alignment horizontal="center" vertical="center" shrinkToFit="1"/>
    </xf>
    <xf numFmtId="49" fontId="7" fillId="0" borderId="13" xfId="0" applyNumberFormat="1" applyFont="1" applyFill="1" applyBorder="1" applyAlignment="1">
      <alignment horizontal="center" vertical="center" shrinkToFit="1"/>
    </xf>
    <xf numFmtId="49" fontId="7" fillId="0" borderId="55" xfId="0" quotePrefix="1" applyNumberFormat="1" applyFont="1" applyFill="1" applyBorder="1" applyAlignment="1">
      <alignment horizontal="center" vertical="center" shrinkToFit="1"/>
    </xf>
    <xf numFmtId="49" fontId="7" fillId="0" borderId="56" xfId="0" quotePrefix="1" applyNumberFormat="1" applyFont="1" applyFill="1" applyBorder="1" applyAlignment="1">
      <alignment horizontal="center" vertical="center" shrinkToFit="1"/>
    </xf>
    <xf numFmtId="49" fontId="7" fillId="0" borderId="30" xfId="0" quotePrefix="1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left"/>
    </xf>
    <xf numFmtId="0" fontId="34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55" xfId="0" applyFont="1" applyFill="1" applyBorder="1" applyAlignment="1">
      <alignment horizontal="center" vertical="center" shrinkToFit="1"/>
    </xf>
    <xf numFmtId="0" fontId="7" fillId="0" borderId="30" xfId="0" applyFont="1" applyFill="1" applyBorder="1" applyAlignment="1">
      <alignment horizontal="center" vertical="center" shrinkToFit="1"/>
    </xf>
    <xf numFmtId="0" fontId="34" fillId="24" borderId="43" xfId="0" applyFont="1" applyFill="1" applyBorder="1" applyAlignment="1">
      <alignment horizontal="left"/>
    </xf>
    <xf numFmtId="166" fontId="7" fillId="0" borderId="0" xfId="0" applyNumberFormat="1" applyFont="1" applyFill="1" applyBorder="1" applyAlignment="1">
      <alignment horizontal="left"/>
    </xf>
    <xf numFmtId="0" fontId="4" fillId="24" borderId="0" xfId="0" applyFont="1" applyFill="1" applyBorder="1" applyAlignment="1">
      <alignment horizontal="left"/>
    </xf>
    <xf numFmtId="166" fontId="4" fillId="24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24" borderId="0" xfId="0" applyFont="1" applyFill="1" applyAlignment="1">
      <alignment horizontal="left"/>
    </xf>
    <xf numFmtId="0" fontId="6" fillId="0" borderId="0" xfId="0" applyFont="1" applyBorder="1" applyAlignment="1">
      <alignment horizontal="right"/>
    </xf>
    <xf numFmtId="0" fontId="33" fillId="0" borderId="0" xfId="0" applyFont="1" applyAlignment="1">
      <alignment horizontal="center"/>
    </xf>
    <xf numFmtId="0" fontId="7" fillId="0" borderId="55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8" fillId="24" borderId="0" xfId="0" applyFont="1" applyFill="1" applyAlignment="1">
      <alignment horizontal="left" vertical="center"/>
    </xf>
    <xf numFmtId="0" fontId="8" fillId="0" borderId="0" xfId="0" applyFont="1" applyAlignment="1">
      <alignment horizontal="center" vertical="center"/>
    </xf>
    <xf numFmtId="164" fontId="4" fillId="0" borderId="11" xfId="47" applyFont="1" applyFill="1" applyBorder="1" applyAlignment="1" applyProtection="1">
      <alignment horizontal="center" vertical="center" shrinkToFit="1"/>
      <protection locked="0"/>
    </xf>
    <xf numFmtId="0" fontId="7" fillId="0" borderId="13" xfId="0" applyFont="1" applyFill="1" applyBorder="1" applyAlignment="1" applyProtection="1">
      <alignment horizontal="center" textRotation="90" shrinkToFit="1"/>
      <protection locked="0"/>
    </xf>
    <xf numFmtId="0" fontId="7" fillId="0" borderId="11" xfId="0" applyFont="1" applyFill="1" applyBorder="1" applyAlignment="1" applyProtection="1">
      <alignment horizontal="center" textRotation="90" shrinkToFit="1"/>
      <protection locked="0"/>
    </xf>
    <xf numFmtId="0" fontId="7" fillId="0" borderId="10" xfId="0" applyFont="1" applyFill="1" applyBorder="1" applyAlignment="1" applyProtection="1">
      <alignment horizontal="center" textRotation="90" shrinkToFit="1"/>
      <protection locked="0"/>
    </xf>
    <xf numFmtId="0" fontId="7" fillId="25" borderId="13" xfId="0" applyFont="1" applyFill="1" applyBorder="1" applyAlignment="1" applyProtection="1">
      <alignment horizontal="center" textRotation="90" shrinkToFit="1"/>
      <protection locked="0"/>
    </xf>
    <xf numFmtId="0" fontId="7" fillId="25" borderId="11" xfId="0" applyFont="1" applyFill="1" applyBorder="1" applyAlignment="1" applyProtection="1">
      <alignment horizontal="center" textRotation="90" shrinkToFit="1"/>
      <protection locked="0"/>
    </xf>
    <xf numFmtId="0" fontId="7" fillId="25" borderId="10" xfId="0" applyFont="1" applyFill="1" applyBorder="1" applyAlignment="1" applyProtection="1">
      <alignment horizontal="center" textRotation="90" shrinkToFit="1"/>
      <protection locked="0"/>
    </xf>
    <xf numFmtId="0" fontId="8" fillId="0" borderId="0" xfId="0" applyFont="1" applyFill="1" applyBorder="1" applyAlignment="1">
      <alignment horizontal="right" vertical="center"/>
    </xf>
    <xf numFmtId="49" fontId="41" fillId="0" borderId="10" xfId="0" applyNumberFormat="1" applyFont="1" applyFill="1" applyBorder="1" applyAlignment="1" applyProtection="1">
      <alignment horizontal="center" textRotation="90" shrinkToFit="1"/>
      <protection locked="0"/>
    </xf>
    <xf numFmtId="0" fontId="41" fillId="0" borderId="12" xfId="0" applyFont="1" applyFill="1" applyBorder="1" applyAlignment="1" applyProtection="1">
      <alignment horizontal="center" textRotation="90" shrinkToFit="1"/>
      <protection locked="0"/>
    </xf>
    <xf numFmtId="0" fontId="41" fillId="0" borderId="13" xfId="0" applyFont="1" applyFill="1" applyBorder="1" applyAlignment="1" applyProtection="1">
      <alignment horizontal="center" textRotation="90" shrinkToFit="1"/>
      <protection locked="0"/>
    </xf>
    <xf numFmtId="0" fontId="6" fillId="27" borderId="10" xfId="49" applyFont="1" applyFill="1" applyBorder="1" applyAlignment="1" applyProtection="1">
      <alignment horizontal="center" textRotation="90" shrinkToFit="1"/>
      <protection locked="0"/>
    </xf>
    <xf numFmtId="0" fontId="6" fillId="27" borderId="12" xfId="49" applyFont="1" applyFill="1" applyBorder="1" applyAlignment="1" applyProtection="1">
      <alignment horizontal="center" textRotation="90" shrinkToFit="1"/>
      <protection locked="0"/>
    </xf>
    <xf numFmtId="0" fontId="6" fillId="27" borderId="13" xfId="49" applyFont="1" applyFill="1" applyBorder="1" applyAlignment="1" applyProtection="1">
      <alignment horizontal="center" textRotation="90" shrinkToFit="1"/>
      <protection locked="0"/>
    </xf>
    <xf numFmtId="0" fontId="6" fillId="33" borderId="10" xfId="49" applyFont="1" applyFill="1" applyBorder="1" applyAlignment="1" applyProtection="1">
      <alignment horizontal="center" textRotation="90" shrinkToFit="1"/>
      <protection locked="0"/>
    </xf>
    <xf numFmtId="0" fontId="6" fillId="33" borderId="12" xfId="49" applyFont="1" applyFill="1" applyBorder="1" applyAlignment="1" applyProtection="1">
      <alignment horizontal="center" textRotation="90" shrinkToFit="1"/>
      <protection locked="0"/>
    </xf>
    <xf numFmtId="0" fontId="6" fillId="33" borderId="13" xfId="49" applyFont="1" applyFill="1" applyBorder="1" applyAlignment="1" applyProtection="1">
      <alignment horizontal="center" textRotation="90" shrinkToFit="1"/>
      <protection locked="0"/>
    </xf>
    <xf numFmtId="0" fontId="7" fillId="0" borderId="12" xfId="0" applyFont="1" applyFill="1" applyBorder="1" applyAlignment="1" applyProtection="1">
      <alignment horizontal="center" textRotation="90" shrinkToFit="1"/>
      <protection locked="0"/>
    </xf>
    <xf numFmtId="49" fontId="7" fillId="0" borderId="10" xfId="0" applyNumberFormat="1" applyFont="1" applyFill="1" applyBorder="1" applyAlignment="1" applyProtection="1">
      <alignment horizontal="center" textRotation="90" shrinkToFit="1"/>
      <protection locked="0"/>
    </xf>
    <xf numFmtId="164" fontId="4" fillId="0" borderId="55" xfId="47" applyFont="1" applyFill="1" applyBorder="1" applyAlignment="1" applyProtection="1">
      <alignment horizontal="center" vertical="center" shrinkToFit="1"/>
      <protection locked="0"/>
    </xf>
    <xf numFmtId="164" fontId="4" fillId="0" borderId="56" xfId="47" applyFont="1" applyFill="1" applyBorder="1" applyAlignment="1" applyProtection="1">
      <alignment horizontal="center" vertical="center" shrinkToFit="1"/>
      <protection locked="0"/>
    </xf>
    <xf numFmtId="164" fontId="4" fillId="0" borderId="30" xfId="47" applyFont="1" applyFill="1" applyBorder="1" applyAlignment="1" applyProtection="1">
      <alignment horizontal="center" vertical="center" shrinkToFit="1"/>
      <protection locked="0"/>
    </xf>
    <xf numFmtId="0" fontId="4" fillId="27" borderId="10" xfId="49" applyFont="1" applyFill="1" applyBorder="1" applyAlignment="1" applyProtection="1">
      <alignment horizontal="center" vertical="center" textRotation="90" shrinkToFit="1"/>
      <protection locked="0"/>
    </xf>
    <xf numFmtId="0" fontId="4" fillId="27" borderId="12" xfId="49" applyFont="1" applyFill="1" applyBorder="1" applyAlignment="1" applyProtection="1">
      <alignment horizontal="center" vertical="center" textRotation="90" shrinkToFit="1"/>
      <protection locked="0"/>
    </xf>
    <xf numFmtId="0" fontId="4" fillId="27" borderId="13" xfId="49" applyFont="1" applyFill="1" applyBorder="1" applyAlignment="1" applyProtection="1">
      <alignment horizontal="center" vertical="center" textRotation="90" shrinkToFit="1"/>
      <protection locked="0"/>
    </xf>
    <xf numFmtId="0" fontId="5" fillId="0" borderId="64" xfId="0" applyFont="1" applyBorder="1" applyAlignment="1">
      <alignment horizontal="left" vertical="center" shrinkToFit="1"/>
    </xf>
    <xf numFmtId="0" fontId="5" fillId="0" borderId="60" xfId="0" applyFont="1" applyBorder="1" applyAlignment="1">
      <alignment horizontal="left" vertical="center" shrinkToFit="1"/>
    </xf>
    <xf numFmtId="0" fontId="7" fillId="0" borderId="11" xfId="0" applyFont="1" applyBorder="1" applyAlignment="1">
      <alignment horizontal="center" vertical="center"/>
    </xf>
    <xf numFmtId="0" fontId="5" fillId="31" borderId="11" xfId="50" applyFont="1" applyFill="1" applyBorder="1" applyAlignment="1">
      <alignment horizontal="center" vertical="center" shrinkToFit="1"/>
    </xf>
    <xf numFmtId="0" fontId="5" fillId="32" borderId="10" xfId="50" applyFont="1" applyFill="1" applyBorder="1" applyAlignment="1">
      <alignment horizontal="center" vertical="center" wrapText="1" shrinkToFit="1"/>
    </xf>
    <xf numFmtId="0" fontId="5" fillId="32" borderId="12" xfId="50" applyFont="1" applyFill="1" applyBorder="1" applyAlignment="1">
      <alignment horizontal="center" vertical="center" wrapText="1" shrinkToFit="1"/>
    </xf>
    <xf numFmtId="0" fontId="5" fillId="32" borderId="13" xfId="50" applyFont="1" applyFill="1" applyBorder="1" applyAlignment="1">
      <alignment horizontal="center" vertical="center" wrapText="1" shrinkToFit="1"/>
    </xf>
    <xf numFmtId="0" fontId="5" fillId="31" borderId="11" xfId="50" applyFont="1" applyFill="1" applyBorder="1" applyAlignment="1">
      <alignment horizontal="center" vertical="center" wrapText="1" shrinkToFit="1"/>
    </xf>
    <xf numFmtId="0" fontId="5" fillId="29" borderId="11" xfId="50" applyFont="1" applyFill="1" applyBorder="1" applyAlignment="1">
      <alignment horizontal="center" vertical="center" wrapText="1"/>
    </xf>
    <xf numFmtId="0" fontId="5" fillId="29" borderId="11" xfId="50" applyFont="1" applyFill="1" applyBorder="1" applyAlignment="1">
      <alignment horizontal="center" vertical="center" shrinkToFit="1"/>
    </xf>
    <xf numFmtId="0" fontId="8" fillId="0" borderId="0" xfId="50" applyFont="1" applyAlignment="1">
      <alignment horizontal="left" vertical="center"/>
    </xf>
    <xf numFmtId="0" fontId="5" fillId="0" borderId="10" xfId="50" applyFont="1" applyBorder="1" applyAlignment="1">
      <alignment horizontal="center" vertical="center" shrinkToFit="1"/>
    </xf>
    <xf numFmtId="0" fontId="5" fillId="0" borderId="12" xfId="50" applyFont="1" applyBorder="1" applyAlignment="1">
      <alignment horizontal="center" vertical="center" shrinkToFit="1"/>
    </xf>
    <xf numFmtId="0" fontId="5" fillId="0" borderId="13" xfId="50" applyFont="1" applyBorder="1" applyAlignment="1">
      <alignment horizontal="center" vertical="center" shrinkToFit="1"/>
    </xf>
    <xf numFmtId="0" fontId="5" fillId="0" borderId="10" xfId="50" applyFont="1" applyBorder="1" applyAlignment="1">
      <alignment horizontal="center" vertical="center" wrapText="1" shrinkToFit="1"/>
    </xf>
    <xf numFmtId="0" fontId="5" fillId="0" borderId="12" xfId="50" applyFont="1" applyBorder="1" applyAlignment="1">
      <alignment horizontal="center" vertical="center" wrapText="1" shrinkToFit="1"/>
    </xf>
    <xf numFmtId="0" fontId="5" fillId="0" borderId="16" xfId="50" applyFont="1" applyBorder="1" applyAlignment="1">
      <alignment horizontal="center" vertical="center" shrinkToFit="1"/>
    </xf>
    <xf numFmtId="0" fontId="5" fillId="0" borderId="51" xfId="50" applyFont="1" applyBorder="1" applyAlignment="1">
      <alignment horizontal="center" vertical="center" shrinkToFit="1"/>
    </xf>
    <xf numFmtId="0" fontId="5" fillId="0" borderId="20" xfId="50" applyFont="1" applyBorder="1" applyAlignment="1">
      <alignment horizontal="center" vertical="center" shrinkToFit="1"/>
    </xf>
    <xf numFmtId="0" fontId="5" fillId="0" borderId="17" xfId="50" applyFont="1" applyBorder="1" applyAlignment="1">
      <alignment horizontal="center" vertical="center" shrinkToFit="1"/>
    </xf>
    <xf numFmtId="0" fontId="5" fillId="0" borderId="43" xfId="50" applyFont="1" applyBorder="1" applyAlignment="1">
      <alignment horizontal="center" vertical="center" shrinkToFit="1"/>
    </xf>
    <xf numFmtId="0" fontId="5" fillId="0" borderId="29" xfId="50" applyFont="1" applyBorder="1" applyAlignment="1">
      <alignment horizontal="center" vertical="center" shrinkToFit="1"/>
    </xf>
  </cellXfs>
  <cellStyles count="5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" xfId="43" builtinId="3"/>
    <cellStyle name="Currency" xfId="47" builtinId="4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" xfId="0" builtinId="0"/>
    <cellStyle name="Normal 10" xfId="48"/>
    <cellStyle name="Normal 11" xfId="37"/>
    <cellStyle name="Note" xfId="38"/>
    <cellStyle name="Output" xfId="39"/>
    <cellStyle name="Title" xfId="40"/>
    <cellStyle name="Total" xfId="41"/>
    <cellStyle name="Warning Text" xfId="42"/>
    <cellStyle name="เครื่องหมายจุลภาค_10 มิ.ย.55 up 13-9-55" xfId="45"/>
    <cellStyle name="ปกติ 2" xfId="52"/>
    <cellStyle name="ปกติ 3" xfId="50"/>
    <cellStyle name="ปกติ 3 2" xfId="51"/>
    <cellStyle name="ปกติ 4" xfId="49"/>
    <cellStyle name="ปกติ_ข้อมูล 10 มิ.ย.2554 ต้นทาง_ต้นฉบับ 10 มิ.ย.2555_10 มิ.ย.55 up 13-9-55" xfId="46"/>
    <cellStyle name="ปกติ_จำนวนนักเรียน_วุฒิชัย" xfId="44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FFCC"/>
      <color rgb="FFFF99FF"/>
      <color rgb="FFFF00FF"/>
      <color rgb="FFFFCCFF"/>
      <color rgb="FF0000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1576390</xdr:colOff>
      <xdr:row>24</xdr:row>
      <xdr:rowOff>28575</xdr:rowOff>
    </xdr:from>
    <xdr:to>
      <xdr:col>2</xdr:col>
      <xdr:colOff>1062040</xdr:colOff>
      <xdr:row>24</xdr:row>
      <xdr:rowOff>28575</xdr:rowOff>
    </xdr:to>
    <xdr:sp macro="" textlink="">
      <xdr:nvSpPr>
        <xdr:cNvPr id="2" name="Line 5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2176465" y="6829425"/>
          <a:ext cx="1543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1314453</xdr:colOff>
      <xdr:row>24</xdr:row>
      <xdr:rowOff>28575</xdr:rowOff>
    </xdr:from>
    <xdr:to>
      <xdr:col>4</xdr:col>
      <xdr:colOff>542928</xdr:colOff>
      <xdr:row>24</xdr:row>
      <xdr:rowOff>28575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3971928" y="6829425"/>
          <a:ext cx="1724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333375</xdr:colOff>
      <xdr:row>20</xdr:row>
      <xdr:rowOff>0</xdr:rowOff>
    </xdr:from>
    <xdr:to>
      <xdr:col>2</xdr:col>
      <xdr:colOff>581025</xdr:colOff>
      <xdr:row>20</xdr:row>
      <xdr:rowOff>0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933450" y="5724525"/>
          <a:ext cx="2305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304800</xdr:colOff>
      <xdr:row>20</xdr:row>
      <xdr:rowOff>254793</xdr:rowOff>
    </xdr:from>
    <xdr:to>
      <xdr:col>4</xdr:col>
      <xdr:colOff>647700</xdr:colOff>
      <xdr:row>20</xdr:row>
      <xdr:rowOff>259555</xdr:rowOff>
    </xdr:to>
    <xdr:sp macro="" textlink="">
      <xdr:nvSpPr>
        <xdr:cNvPr id="5" name="Line 5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>
          <a:spLocks noChangeShapeType="1"/>
        </xdr:cNvSpPr>
      </xdr:nvSpPr>
      <xdr:spPr bwMode="auto">
        <a:xfrm>
          <a:off x="904875" y="5979318"/>
          <a:ext cx="4895850" cy="476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1404934</xdr:colOff>
      <xdr:row>117</xdr:row>
      <xdr:rowOff>2381</xdr:rowOff>
    </xdr:from>
    <xdr:to>
      <xdr:col>2</xdr:col>
      <xdr:colOff>1757359</xdr:colOff>
      <xdr:row>117</xdr:row>
      <xdr:rowOff>2381</xdr:rowOff>
    </xdr:to>
    <xdr:sp macro="" textlink="">
      <xdr:nvSpPr>
        <xdr:cNvPr id="6" name="Line 7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>
          <a:spLocks noChangeShapeType="1"/>
        </xdr:cNvSpPr>
      </xdr:nvSpPr>
      <xdr:spPr bwMode="auto">
        <a:xfrm flipV="1">
          <a:off x="2005009" y="33692306"/>
          <a:ext cx="2409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304800</xdr:colOff>
      <xdr:row>116</xdr:row>
      <xdr:rowOff>342900</xdr:rowOff>
    </xdr:from>
    <xdr:to>
      <xdr:col>5</xdr:col>
      <xdr:colOff>381000</xdr:colOff>
      <xdr:row>116</xdr:row>
      <xdr:rowOff>342900</xdr:rowOff>
    </xdr:to>
    <xdr:sp macro="" textlink="">
      <xdr:nvSpPr>
        <xdr:cNvPr id="7" name="Line 7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5457825" y="33689925"/>
          <a:ext cx="990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819150</xdr:colOff>
      <xdr:row>19</xdr:row>
      <xdr:rowOff>342900</xdr:rowOff>
    </xdr:from>
    <xdr:to>
      <xdr:col>4</xdr:col>
      <xdr:colOff>657225</xdr:colOff>
      <xdr:row>19</xdr:row>
      <xdr:rowOff>342900</xdr:rowOff>
    </xdr:to>
    <xdr:sp macro="" textlink="">
      <xdr:nvSpPr>
        <xdr:cNvPr id="8" name="Line 5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>
          <a:spLocks noChangeShapeType="1"/>
        </xdr:cNvSpPr>
      </xdr:nvSpPr>
      <xdr:spPr bwMode="auto">
        <a:xfrm>
          <a:off x="3476625" y="5657850"/>
          <a:ext cx="2333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1183483</xdr:colOff>
      <xdr:row>78</xdr:row>
      <xdr:rowOff>0</xdr:rowOff>
    </xdr:from>
    <xdr:to>
      <xdr:col>2</xdr:col>
      <xdr:colOff>1307308</xdr:colOff>
      <xdr:row>78</xdr:row>
      <xdr:rowOff>0</xdr:rowOff>
    </xdr:to>
    <xdr:sp macro="" textlink="">
      <xdr:nvSpPr>
        <xdr:cNvPr id="9" name="Line 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>
          <a:spLocks noChangeShapeType="1"/>
        </xdr:cNvSpPr>
      </xdr:nvSpPr>
      <xdr:spPr bwMode="auto">
        <a:xfrm>
          <a:off x="1783558" y="22059900"/>
          <a:ext cx="2181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1369216</xdr:colOff>
      <xdr:row>115</xdr:row>
      <xdr:rowOff>2380</xdr:rowOff>
    </xdr:from>
    <xdr:to>
      <xdr:col>2</xdr:col>
      <xdr:colOff>1721641</xdr:colOff>
      <xdr:row>115</xdr:row>
      <xdr:rowOff>2380</xdr:rowOff>
    </xdr:to>
    <xdr:sp macro="" textlink="">
      <xdr:nvSpPr>
        <xdr:cNvPr id="10" name="Line 7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>
          <a:spLocks noChangeShapeType="1"/>
        </xdr:cNvSpPr>
      </xdr:nvSpPr>
      <xdr:spPr bwMode="auto">
        <a:xfrm flipV="1">
          <a:off x="1969291" y="33139855"/>
          <a:ext cx="2409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257176</xdr:colOff>
      <xdr:row>115</xdr:row>
      <xdr:rowOff>2381</xdr:rowOff>
    </xdr:from>
    <xdr:to>
      <xdr:col>5</xdr:col>
      <xdr:colOff>333376</xdr:colOff>
      <xdr:row>115</xdr:row>
      <xdr:rowOff>2381</xdr:rowOff>
    </xdr:to>
    <xdr:sp macro="" textlink="">
      <xdr:nvSpPr>
        <xdr:cNvPr id="11" name="Line 7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>
          <a:spLocks noChangeShapeType="1"/>
        </xdr:cNvSpPr>
      </xdr:nvSpPr>
      <xdr:spPr bwMode="auto">
        <a:xfrm>
          <a:off x="5410201" y="33139856"/>
          <a:ext cx="990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800098</xdr:colOff>
      <xdr:row>146</xdr:row>
      <xdr:rowOff>2381</xdr:rowOff>
    </xdr:from>
    <xdr:to>
      <xdr:col>2</xdr:col>
      <xdr:colOff>685798</xdr:colOff>
      <xdr:row>146</xdr:row>
      <xdr:rowOff>2381</xdr:rowOff>
    </xdr:to>
    <xdr:sp macro="" textlink="">
      <xdr:nvSpPr>
        <xdr:cNvPr id="12" name="Line 7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>
          <a:spLocks noChangeShapeType="1"/>
        </xdr:cNvSpPr>
      </xdr:nvSpPr>
      <xdr:spPr bwMode="auto">
        <a:xfrm>
          <a:off x="1400173" y="42521981"/>
          <a:ext cx="1943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1057278</xdr:colOff>
      <xdr:row>173</xdr:row>
      <xdr:rowOff>0</xdr:rowOff>
    </xdr:from>
    <xdr:to>
      <xdr:col>2</xdr:col>
      <xdr:colOff>1181103</xdr:colOff>
      <xdr:row>173</xdr:row>
      <xdr:rowOff>0</xdr:rowOff>
    </xdr:to>
    <xdr:sp macro="" textlink="">
      <xdr:nvSpPr>
        <xdr:cNvPr id="13" name="Line 7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>
          <a:spLocks noChangeShapeType="1"/>
        </xdr:cNvSpPr>
      </xdr:nvSpPr>
      <xdr:spPr bwMode="auto">
        <a:xfrm>
          <a:off x="1657353" y="51063525"/>
          <a:ext cx="2181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1085852</xdr:colOff>
      <xdr:row>175</xdr:row>
      <xdr:rowOff>297657</xdr:rowOff>
    </xdr:from>
    <xdr:to>
      <xdr:col>2</xdr:col>
      <xdr:colOff>295278</xdr:colOff>
      <xdr:row>175</xdr:row>
      <xdr:rowOff>297657</xdr:rowOff>
    </xdr:to>
    <xdr:sp macro="" textlink="">
      <xdr:nvSpPr>
        <xdr:cNvPr id="14" name="Line 7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>
          <a:spLocks noChangeShapeType="1"/>
        </xdr:cNvSpPr>
      </xdr:nvSpPr>
      <xdr:spPr bwMode="auto">
        <a:xfrm>
          <a:off x="1685927" y="51970782"/>
          <a:ext cx="126682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604843</xdr:colOff>
      <xdr:row>59</xdr:row>
      <xdr:rowOff>9525</xdr:rowOff>
    </xdr:from>
    <xdr:to>
      <xdr:col>1</xdr:col>
      <xdr:colOff>2062168</xdr:colOff>
      <xdr:row>59</xdr:row>
      <xdr:rowOff>9525</xdr:rowOff>
    </xdr:to>
    <xdr:sp macro="" textlink="">
      <xdr:nvSpPr>
        <xdr:cNvPr id="15" name="Line 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>
          <a:spLocks noChangeShapeType="1"/>
        </xdr:cNvSpPr>
      </xdr:nvSpPr>
      <xdr:spPr bwMode="auto">
        <a:xfrm>
          <a:off x="1204918" y="16211550"/>
          <a:ext cx="1447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335761</xdr:colOff>
      <xdr:row>59</xdr:row>
      <xdr:rowOff>28575</xdr:rowOff>
    </xdr:from>
    <xdr:to>
      <xdr:col>3</xdr:col>
      <xdr:colOff>173836</xdr:colOff>
      <xdr:row>59</xdr:row>
      <xdr:rowOff>28575</xdr:rowOff>
    </xdr:to>
    <xdr:sp macro="" textlink="">
      <xdr:nvSpPr>
        <xdr:cNvPr id="16" name="Line 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>
          <a:spLocks noChangeShapeType="1"/>
        </xdr:cNvSpPr>
      </xdr:nvSpPr>
      <xdr:spPr bwMode="auto">
        <a:xfrm>
          <a:off x="2993236" y="162306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6081" name="Group 1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6082" name="Group 2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6083" name="Oval 3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084" name="Oval 4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085" name="Oval 5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6086" name="Group 6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6087" name="Oval 7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088" name="Oval 8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089" name="Oval 9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6090" name="Oval 10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6091" name="Oval 11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6092" name="Group 12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6093" name="Group 13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6094" name="Oval 14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095" name="Oval 15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096" name="Oval 16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6097" name="Group 17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6098" name="Oval 18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099" name="Oval 19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100" name="Oval 20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6101" name="Oval 21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6102" name="Oval 22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6103" name="Group 23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6104" name="Group 24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6105" name="Oval 25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106" name="Oval 26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107" name="Oval 27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6108" name="Group 28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6109" name="Oval 29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110" name="Oval 30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111" name="Oval 31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6112" name="Oval 32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6113" name="Oval 33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6114" name="Group 34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6115" name="Group 35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6116" name="Oval 36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117" name="Oval 37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118" name="Oval 38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6119" name="Group 39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6120" name="Oval 40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121" name="Oval 41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122" name="Oval 42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6123" name="Oval 43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6124" name="Oval 44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6125" name="Group 45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6126" name="Group 46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6127" name="Oval 47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128" name="Oval 48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129" name="Oval 49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6130" name="Group 50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6131" name="Oval 51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132" name="Oval 52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133" name="Oval 53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6134" name="Oval 54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6135" name="Oval 55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6136" name="Group 56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6137" name="Group 57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6138" name="Oval 58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139" name="Oval 59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140" name="Oval 60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6141" name="Group 61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6142" name="Oval 62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143" name="Oval 63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144" name="Oval 64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6145" name="Oval 65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6146" name="Oval 66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6147" name="Group 67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6148" name="Group 68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6149" name="Oval 69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150" name="Oval 70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151" name="Oval 71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6152" name="Group 72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6153" name="Oval 73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154" name="Oval 74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155" name="Oval 75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6156" name="Oval 76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6157" name="Oval 77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6158" name="Group 78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6159" name="Group 79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6160" name="Oval 80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161" name="Oval 81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162" name="Oval 82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6163" name="Group 83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6164" name="Oval 84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165" name="Oval 85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166" name="Oval 86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6167" name="Oval 87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6168" name="Oval 88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6169" name="Group 89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6170" name="Group 90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6171" name="Oval 91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172" name="Oval 92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173" name="Oval 93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6174" name="Group 94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6175" name="Oval 95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176" name="Oval 96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177" name="Oval 97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6178" name="Oval 98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6179" name="Oval 99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6180" name="Group 100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6181" name="Group 101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6182" name="Oval 102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183" name="Oval 103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184" name="Oval 104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6185" name="Group 105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6186" name="Oval 106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187" name="Oval 107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188" name="Oval 108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6189" name="Oval 109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6190" name="Oval 110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6191" name="Group 111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6192" name="Group 112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6193" name="Oval 113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194" name="Oval 114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195" name="Oval 115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6196" name="Group 116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6197" name="Oval 117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198" name="Oval 118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199" name="Oval 119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6200" name="Oval 120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6201" name="Oval 121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6202" name="Group 122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6203" name="Group 123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6204" name="Oval 124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205" name="Oval 125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206" name="Oval 126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6207" name="Group 127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6208" name="Oval 128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209" name="Oval 129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210" name="Oval 130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6211" name="Oval 131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6212" name="Oval 132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6213" name="Group 133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6214" name="Group 134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6215" name="Oval 135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216" name="Oval 136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217" name="Oval 137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6218" name="Group 138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6219" name="Oval 139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220" name="Oval 140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221" name="Oval 141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6222" name="Oval 142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6223" name="Oval 143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6224" name="Group 144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6225" name="Group 145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6226" name="Oval 146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227" name="Oval 147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228" name="Oval 148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6229" name="Group 149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6230" name="Oval 150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231" name="Oval 151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232" name="Oval 152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6233" name="Oval 153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6234" name="Oval 154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6235" name="Group 155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6236" name="Group 156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6237" name="Oval 157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238" name="Oval 158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239" name="Oval 159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6240" name="Group 160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6241" name="Oval 161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242" name="Oval 162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243" name="Oval 163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6244" name="Oval 164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6245" name="Oval 165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6246" name="Group 166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6247" name="Group 167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6248" name="Oval 168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249" name="Oval 169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250" name="Oval 170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6251" name="Group 171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6252" name="Oval 172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253" name="Oval 173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254" name="Oval 174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6255" name="Oval 175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6256" name="Oval 176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6257" name="Group 177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6258" name="Group 178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6259" name="Oval 179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260" name="Oval 180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261" name="Oval 181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6262" name="Group 182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6263" name="Oval 183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264" name="Oval 184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265" name="Oval 185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6266" name="Oval 186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6267" name="Oval 187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6268" name="Group 188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6269" name="Group 189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6270" name="Oval 190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271" name="Oval 191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272" name="Oval 192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6273" name="Group 193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6274" name="Oval 194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275" name="Oval 195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276" name="Oval 196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6277" name="Oval 197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6278" name="Oval 198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6279" name="Group 199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6280" name="Group 200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6281" name="Oval 201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282" name="Oval 202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283" name="Oval 203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6284" name="Group 204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6285" name="Oval 205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286" name="Oval 206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287" name="Oval 207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6288" name="Oval 208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6289" name="Oval 209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6290" name="Group 210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6291" name="Group 211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6292" name="Oval 212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293" name="Oval 213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294" name="Oval 214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6295" name="Group 215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6296" name="Oval 216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297" name="Oval 217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298" name="Oval 218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6299" name="Oval 219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6300" name="Oval 220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6301" name="Group 221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6302" name="Group 222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6303" name="Oval 223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304" name="Oval 224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305" name="Oval 225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6306" name="Group 226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6307" name="Oval 227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308" name="Oval 228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309" name="Oval 229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6310" name="Oval 230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6311" name="Oval 231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6312" name="Group 232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6313" name="Group 233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6314" name="Oval 234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315" name="Oval 235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316" name="Oval 236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6317" name="Group 237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6318" name="Oval 238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319" name="Oval 239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320" name="Oval 240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6321" name="Oval 241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6322" name="Oval 242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6323" name="Group 243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6324" name="Group 244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6325" name="Oval 245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326" name="Oval 246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327" name="Oval 247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6328" name="Group 248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6329" name="Oval 249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330" name="Oval 250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331" name="Oval 251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6332" name="Oval 252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6333" name="Oval 253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6334" name="Group 254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6335" name="Group 255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6336" name="Oval 256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337" name="Oval 257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338" name="Oval 258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6339" name="Group 259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6340" name="Oval 260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341" name="Oval 261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342" name="Oval 262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6343" name="Oval 263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6344" name="Oval 264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6345" name="Group 265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6346" name="Group 266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6347" name="Oval 267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348" name="Oval 268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349" name="Oval 269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6350" name="Group 270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6351" name="Oval 271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352" name="Oval 272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353" name="Oval 273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6354" name="Oval 274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6355" name="Oval 275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6356" name="Group 276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6357" name="Group 277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6358" name="Oval 278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359" name="Oval 279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360" name="Oval 280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6361" name="Group 281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6362" name="Oval 282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363" name="Oval 283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364" name="Oval 284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6365" name="Oval 285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6366" name="Oval 286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6367" name="Group 287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6368" name="Group 288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6369" name="Oval 289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370" name="Oval 290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371" name="Oval 291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6372" name="Group 292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6373" name="Oval 293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374" name="Oval 294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375" name="Oval 295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6376" name="Oval 296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6377" name="Oval 297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6378" name="Group 298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6379" name="Group 299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6380" name="Oval 300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381" name="Oval 301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382" name="Oval 302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6383" name="Group 303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6384" name="Oval 304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385" name="Oval 305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386" name="Oval 306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6387" name="Oval 307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6388" name="Oval 308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6389" name="Group 309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6390" name="Group 310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6391" name="Oval 311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392" name="Oval 312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393" name="Oval 313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6394" name="Group 314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6395" name="Oval 315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396" name="Oval 316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397" name="Oval 317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6398" name="Oval 318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6399" name="Oval 319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6400" name="Group 320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6401" name="Group 321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6402" name="Oval 322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403" name="Oval 323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404" name="Oval 324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6405" name="Group 325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6406" name="Oval 326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407" name="Oval 327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408" name="Oval 328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6409" name="Oval 329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6410" name="Oval 330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6411" name="Group 331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6412" name="Group 332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6413" name="Oval 333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414" name="Oval 334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415" name="Oval 335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6416" name="Group 336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6417" name="Oval 337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418" name="Oval 338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419" name="Oval 339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6420" name="Oval 340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6421" name="Oval 341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6422" name="Group 342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6423" name="Group 343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6424" name="Oval 344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425" name="Oval 345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426" name="Oval 346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6427" name="Group 347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6428" name="Oval 348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429" name="Oval 349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430" name="Oval 350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6431" name="Oval 351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6432" name="Oval 352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6433" name="Group 353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6434" name="Group 354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6435" name="Oval 355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436" name="Oval 356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437" name="Oval 357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6438" name="Group 358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6439" name="Oval 359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440" name="Oval 360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441" name="Oval 361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6442" name="Oval 362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6443" name="Oval 363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6444" name="Group 364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6445" name="Group 365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6446" name="Oval 366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447" name="Oval 367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448" name="Oval 368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6449" name="Group 369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6450" name="Oval 370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451" name="Oval 371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452" name="Oval 372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6453" name="Oval 373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6454" name="Oval 374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6455" name="Group 375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6456" name="Group 376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6457" name="Oval 377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458" name="Oval 378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459" name="Oval 379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6460" name="Group 380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6461" name="Oval 381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462" name="Oval 382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463" name="Oval 383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6464" name="Oval 384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6465" name="Oval 385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6466" name="Group 386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6467" name="Group 387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6468" name="Oval 388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469" name="Oval 389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470" name="Oval 390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6471" name="Group 391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6472" name="Oval 392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473" name="Oval 393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474" name="Oval 394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6475" name="Oval 395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6476" name="Oval 396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6477" name="Group 397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6478" name="Group 398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6479" name="Oval 399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480" name="Oval 400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481" name="Oval 401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6482" name="Group 402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6483" name="Oval 403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484" name="Oval 404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485" name="Oval 405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6486" name="Oval 406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6487" name="Oval 407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6488" name="Group 408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6489" name="Group 409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6490" name="Oval 410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491" name="Oval 411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492" name="Oval 412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6493" name="Group 413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6494" name="Oval 414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495" name="Oval 415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496" name="Oval 416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6497" name="Oval 417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6498" name="Oval 418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6499" name="Group 419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6500" name="Group 420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6501" name="Oval 421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502" name="Oval 422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503" name="Oval 423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6504" name="Group 424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6505" name="Oval 425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506" name="Oval 426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507" name="Oval 427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6508" name="Oval 428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6509" name="Oval 429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6510" name="Group 430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6511" name="Group 431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6512" name="Oval 432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513" name="Oval 433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514" name="Oval 434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6515" name="Group 435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6516" name="Oval 436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517" name="Oval 437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518" name="Oval 438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6519" name="Oval 439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6520" name="Oval 440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6521" name="Group 441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6522" name="Group 442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6523" name="Oval 443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524" name="Oval 444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525" name="Oval 445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6526" name="Group 446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6527" name="Oval 447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528" name="Oval 448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529" name="Oval 449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6530" name="Oval 450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6531" name="Oval 451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6532" name="Group 452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6533" name="Group 453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6534" name="Oval 454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535" name="Oval 455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536" name="Oval 456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6537" name="Group 457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6538" name="Oval 458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539" name="Oval 459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540" name="Oval 460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6541" name="Oval 461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6542" name="Oval 462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6543" name="Group 463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6544" name="Group 464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6545" name="Oval 465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546" name="Oval 466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547" name="Oval 467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6548" name="Group 468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6549" name="Oval 469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550" name="Oval 470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551" name="Oval 471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6552" name="Oval 472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6553" name="Oval 473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6554" name="Group 474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6555" name="Group 475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6556" name="Oval 476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557" name="Oval 477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558" name="Oval 478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6559" name="Group 479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6560" name="Oval 480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561" name="Oval 481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562" name="Oval 482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6563" name="Oval 483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6564" name="Oval 484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6565" name="Group 485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6566" name="Group 486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6567" name="Oval 487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568" name="Oval 488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569" name="Oval 489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6570" name="Group 490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6571" name="Oval 491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572" name="Oval 492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573" name="Oval 493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6574" name="Oval 494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6575" name="Oval 495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6576" name="Group 496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6577" name="Group 497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6578" name="Oval 498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579" name="Oval 499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580" name="Oval 500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6581" name="Group 501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6582" name="Oval 502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583" name="Oval 503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584" name="Oval 504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6585" name="Oval 505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6586" name="Oval 506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6587" name="Group 507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6588" name="Group 508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6589" name="Oval 509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590" name="Oval 510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591" name="Oval 511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6592" name="Group 512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6593" name="Oval 513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594" name="Oval 514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595" name="Oval 515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6596" name="Oval 516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6597" name="Oval 517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6598" name="Group 518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6599" name="Group 519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6600" name="Oval 520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601" name="Oval 521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602" name="Oval 522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6603" name="Group 523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6604" name="Oval 524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605" name="Oval 525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606" name="Oval 526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6607" name="Oval 527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6608" name="Oval 528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6609" name="Group 529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6610" name="Group 530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6611" name="Oval 531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612" name="Oval 532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613" name="Oval 533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6614" name="Group 534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6615" name="Oval 535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616" name="Oval 536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617" name="Oval 537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6618" name="Oval 538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6619" name="Oval 539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6620" name="Group 540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6621" name="Group 541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6622" name="Oval 542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623" name="Oval 543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624" name="Oval 544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6625" name="Group 545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6626" name="Oval 546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627" name="Oval 547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628" name="Oval 548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6629" name="Oval 549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6630" name="Oval 550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6631" name="Group 551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6632" name="Group 552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6633" name="Oval 553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634" name="Oval 554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635" name="Oval 555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6636" name="Group 556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6637" name="Oval 557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638" name="Oval 558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639" name="Oval 559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6640" name="Oval 560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6641" name="Oval 561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6642" name="Group 562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6643" name="Group 563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6644" name="Oval 564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645" name="Oval 565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646" name="Oval 566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6647" name="Group 567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6648" name="Oval 568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649" name="Oval 569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650" name="Oval 570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6651" name="Oval 571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6652" name="Oval 572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6653" name="Group 573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6654" name="Group 574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6655" name="Oval 575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656" name="Oval 576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657" name="Oval 577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6658" name="Group 578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6659" name="Oval 579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660" name="Oval 580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661" name="Oval 581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6662" name="Oval 582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6663" name="Oval 583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6664" name="Group 584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6665" name="Group 585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6666" name="Oval 586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667" name="Oval 587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668" name="Oval 588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6669" name="Group 589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6670" name="Oval 590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671" name="Oval 591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672" name="Oval 592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6673" name="Oval 593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6674" name="Oval 594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6675" name="Group 595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6676" name="Group 596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6677" name="Oval 597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678" name="Oval 598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679" name="Oval 599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6680" name="Group 600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6681" name="Oval 601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682" name="Oval 602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683" name="Oval 603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6684" name="Oval 604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6685" name="Oval 605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6686" name="Group 606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6687" name="Group 607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6688" name="Oval 608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689" name="Oval 609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690" name="Oval 610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6691" name="Group 611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6692" name="Oval 612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693" name="Oval 613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694" name="Oval 614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6695" name="Oval 615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6696" name="Oval 616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6697" name="Group 617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6698" name="Group 618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6699" name="Oval 619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700" name="Oval 620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701" name="Oval 621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6702" name="Group 622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6703" name="Oval 623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704" name="Oval 624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705" name="Oval 625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6706" name="Oval 626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6707" name="Oval 627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6708" name="Group 628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6709" name="Group 629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6710" name="Oval 630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711" name="Oval 631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712" name="Oval 632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6713" name="Group 633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6714" name="Oval 634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715" name="Oval 635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716" name="Oval 636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6717" name="Oval 637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6718" name="Oval 638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6719" name="Group 639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6720" name="Group 640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6721" name="Oval 641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722" name="Oval 642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723" name="Oval 643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6724" name="Group 644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6725" name="Oval 645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726" name="Oval 646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727" name="Oval 647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6728" name="Oval 648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6729" name="Oval 649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6730" name="Group 650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6731" name="Group 651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6732" name="Oval 652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733" name="Oval 653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734" name="Oval 654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6735" name="Group 655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6736" name="Oval 656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737" name="Oval 657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738" name="Oval 658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6739" name="Oval 659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6740" name="Oval 660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6741" name="Group 661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6742" name="Group 662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6743" name="Oval 663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744" name="Oval 664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745" name="Oval 665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6746" name="Group 666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6747" name="Oval 667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748" name="Oval 668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749" name="Oval 669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6750" name="Oval 670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6751" name="Oval 671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6752" name="Group 672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6753" name="Group 673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6754" name="Oval 674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755" name="Oval 675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756" name="Oval 676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6757" name="Group 677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6758" name="Oval 678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759" name="Oval 679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760" name="Oval 680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6761" name="Oval 681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6762" name="Oval 682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6763" name="Group 683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6764" name="Group 684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6765" name="Oval 685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766" name="Oval 686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767" name="Oval 687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6768" name="Group 688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6769" name="Oval 689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770" name="Oval 690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771" name="Oval 691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6772" name="Oval 692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6773" name="Oval 693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6774" name="Group 694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6775" name="Group 695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6776" name="Oval 696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777" name="Oval 697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778" name="Oval 698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6779" name="Group 699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6780" name="Oval 700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781" name="Oval 701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782" name="Oval 702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6783" name="Oval 703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6784" name="Oval 704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6785" name="Group 705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6786" name="Group 706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6787" name="Oval 707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788" name="Oval 708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789" name="Oval 709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6790" name="Group 710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6791" name="Oval 711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792" name="Oval 712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793" name="Oval 713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6794" name="Oval 714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6795" name="Oval 715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6796" name="Group 716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6797" name="Group 717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6798" name="Oval 718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799" name="Oval 719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800" name="Oval 720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6801" name="Group 721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6802" name="Oval 722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803" name="Oval 723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804" name="Oval 724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6805" name="Oval 725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6806" name="Oval 726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6807" name="Group 727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6808" name="Group 728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6809" name="Oval 729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810" name="Oval 730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811" name="Oval 731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6812" name="Group 732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6813" name="Oval 733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814" name="Oval 734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815" name="Oval 735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6816" name="Oval 736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6817" name="Oval 737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6818" name="Group 738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6819" name="Group 739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6820" name="Oval 740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821" name="Oval 741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822" name="Oval 742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6823" name="Group 743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6824" name="Oval 744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825" name="Oval 745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826" name="Oval 746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6827" name="Oval 747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6828" name="Oval 748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6829" name="Group 749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6830" name="Group 750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6831" name="Oval 751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832" name="Oval 752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833" name="Oval 753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6834" name="Group 754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6835" name="Oval 755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836" name="Oval 756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837" name="Oval 757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6838" name="Oval 758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6839" name="Oval 759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6840" name="Group 760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6841" name="Group 761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6842" name="Oval 762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843" name="Oval 763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844" name="Oval 764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6845" name="Group 765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6846" name="Oval 766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847" name="Oval 767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848" name="Oval 768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6849" name="Oval 769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6850" name="Oval 770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6851" name="Group 771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6852" name="Group 772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6853" name="Oval 773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854" name="Oval 774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855" name="Oval 775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6856" name="Group 776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6857" name="Oval 777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858" name="Oval 778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859" name="Oval 779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6860" name="Oval 780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6861" name="Oval 781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6862" name="Group 782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6863" name="Group 783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6864" name="Oval 784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865" name="Oval 785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866" name="Oval 786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6867" name="Group 787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6868" name="Oval 788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869" name="Oval 789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870" name="Oval 790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6871" name="Oval 791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6872" name="Oval 792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6873" name="Group 793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6874" name="Group 794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6875" name="Oval 795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876" name="Oval 796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877" name="Oval 797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6878" name="Group 798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6879" name="Oval 799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880" name="Oval 800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881" name="Oval 801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6882" name="Oval 802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6883" name="Oval 803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6884" name="Group 804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6885" name="Group 805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6886" name="Oval 806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887" name="Oval 807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888" name="Oval 808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6889" name="Group 809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6890" name="Oval 810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891" name="Oval 811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892" name="Oval 812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6893" name="Oval 813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6894" name="Oval 814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6895" name="Group 815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6896" name="Group 816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6897" name="Oval 817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898" name="Oval 818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899" name="Oval 819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6900" name="Group 820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6901" name="Oval 821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902" name="Oval 822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903" name="Oval 823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6904" name="Oval 824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6905" name="Oval 825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6906" name="Group 826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6907" name="Group 827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6908" name="Oval 828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909" name="Oval 829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910" name="Oval 830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6911" name="Group 831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6912" name="Oval 832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913" name="Oval 833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914" name="Oval 834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6915" name="Oval 835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6916" name="Oval 836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6917" name="Group 837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6918" name="Group 838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6919" name="Oval 839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920" name="Oval 840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921" name="Oval 841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6922" name="Group 842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6923" name="Oval 843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924" name="Oval 844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925" name="Oval 845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6926" name="Oval 846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6927" name="Oval 847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6928" name="Group 848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6929" name="Group 849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6930" name="Oval 850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931" name="Oval 851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932" name="Oval 852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6933" name="Group 853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6934" name="Oval 854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935" name="Oval 855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936" name="Oval 856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6937" name="Oval 857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6938" name="Oval 858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6939" name="Group 859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6940" name="Group 860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6941" name="Oval 861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942" name="Oval 862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943" name="Oval 863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6944" name="Group 864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6945" name="Oval 865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946" name="Oval 866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947" name="Oval 867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6948" name="Oval 868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6949" name="Oval 869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6950" name="Group 870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6951" name="Group 871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6952" name="Oval 872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953" name="Oval 873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954" name="Oval 874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6955" name="Group 875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6956" name="Oval 876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957" name="Oval 877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958" name="Oval 878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6959" name="Oval 879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6960" name="Oval 880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6961" name="Group 881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6962" name="Group 882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6963" name="Oval 883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964" name="Oval 884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965" name="Oval 885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6966" name="Group 886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6967" name="Oval 887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968" name="Oval 888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969" name="Oval 889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6970" name="Oval 890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6971" name="Oval 891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6972" name="Group 892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6973" name="Group 893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6974" name="Oval 894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975" name="Oval 895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976" name="Oval 896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6977" name="Group 897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6978" name="Oval 898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979" name="Oval 899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980" name="Oval 900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6981" name="Oval 901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6982" name="Oval 902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6983" name="Group 903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6984" name="Group 904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6985" name="Oval 905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986" name="Oval 906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987" name="Oval 907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6988" name="Group 908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6989" name="Oval 909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990" name="Oval 910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991" name="Oval 911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6992" name="Oval 912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6993" name="Oval 913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6994" name="Group 914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6995" name="Group 915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6996" name="Oval 916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997" name="Oval 917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6998" name="Oval 918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6999" name="Group 919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7000" name="Oval 920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001" name="Oval 921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002" name="Oval 922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7003" name="Oval 923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7004" name="Oval 924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7005" name="Group 925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7006" name="Group 926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7007" name="Oval 927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008" name="Oval 928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009" name="Oval 929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7010" name="Group 930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7011" name="Oval 931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012" name="Oval 932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013" name="Oval 933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7014" name="Oval 934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7015" name="Oval 935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7016" name="Group 936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7017" name="Group 937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7018" name="Oval 938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019" name="Oval 939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020" name="Oval 940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7021" name="Group 941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7022" name="Oval 942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023" name="Oval 943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024" name="Oval 944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7025" name="Oval 945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7026" name="Oval 946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7027" name="Group 947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7028" name="Group 948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7029" name="Oval 949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030" name="Oval 950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031" name="Oval 951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7032" name="Group 952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7033" name="Oval 953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034" name="Oval 954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035" name="Oval 955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7036" name="Oval 956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7037" name="Oval 957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7038" name="Group 958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7039" name="Group 959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7040" name="Oval 960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041" name="Oval 961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042" name="Oval 962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7043" name="Group 963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7044" name="Oval 964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045" name="Oval 965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046" name="Oval 966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7047" name="Oval 967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7048" name="Oval 968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7049" name="Group 969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7050" name="Group 970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7051" name="Oval 971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052" name="Oval 972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053" name="Oval 973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7054" name="Group 974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7055" name="Oval 975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056" name="Oval 976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057" name="Oval 977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7058" name="Oval 978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7059" name="Oval 979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7060" name="Group 980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7061" name="Group 981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7062" name="Oval 982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063" name="Oval 983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064" name="Oval 984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7065" name="Group 985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7066" name="Oval 986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067" name="Oval 987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068" name="Oval 988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7069" name="Oval 989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7070" name="Oval 990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7071" name="Group 991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7072" name="Group 992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7073" name="Oval 993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074" name="Oval 994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075" name="Oval 995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7076" name="Group 996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7077" name="Oval 997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078" name="Oval 998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079" name="Oval 999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7080" name="Oval 1000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7081" name="Oval 1001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7082" name="Group 1002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7083" name="Group 1003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7084" name="Oval 1004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085" name="Oval 1005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086" name="Oval 1006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7087" name="Group 1007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7088" name="Oval 1008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089" name="Oval 1009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090" name="Oval 1010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7091" name="Oval 1011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7092" name="Oval 1012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7093" name="Group 1013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7094" name="Group 1014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7095" name="Oval 1015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096" name="Oval 1016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097" name="Oval 1017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7098" name="Group 1018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7099" name="Oval 1019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100" name="Oval 1020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101" name="Oval 1021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7102" name="Oval 1022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7103" name="Oval 1023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7104" name="Group 1024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7105" name="Group 1025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7106" name="Oval 1026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107" name="Oval 1027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108" name="Oval 1028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7109" name="Group 1029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7110" name="Oval 1030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111" name="Oval 1031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112" name="Oval 1032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7113" name="Oval 1033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7114" name="Oval 1034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7115" name="Group 1035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7116" name="Group 1036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7117" name="Oval 1037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118" name="Oval 1038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119" name="Oval 1039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7120" name="Group 1040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7121" name="Oval 1041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122" name="Oval 1042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123" name="Oval 1043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7124" name="Oval 1044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7125" name="Oval 1045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7126" name="Group 1046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7127" name="Group 1047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7128" name="Oval 1048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129" name="Oval 1049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130" name="Oval 1050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7131" name="Group 1051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7132" name="Oval 1052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133" name="Oval 1053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134" name="Oval 1054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7135" name="Oval 1055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7136" name="Oval 1056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7137" name="Group 1057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7138" name="Group 1058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7139" name="Oval 1059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140" name="Oval 1060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141" name="Oval 1061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7142" name="Group 1062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7143" name="Oval 1063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144" name="Oval 1064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145" name="Oval 1065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7146" name="Oval 1066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7147" name="Oval 1067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7148" name="Group 1068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7149" name="Group 1069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7150" name="Oval 1070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151" name="Oval 1071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152" name="Oval 1072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7153" name="Group 1073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7154" name="Oval 1074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155" name="Oval 1075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156" name="Oval 1076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7157" name="Oval 1077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7158" name="Oval 1078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7159" name="Group 1079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7160" name="Group 1080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7161" name="Oval 1081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162" name="Oval 1082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163" name="Oval 1083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7164" name="Group 1084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7165" name="Oval 1085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166" name="Oval 1086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167" name="Oval 1087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7168" name="Oval 1088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7169" name="Oval 1089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7170" name="Group 1090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7171" name="Group 1091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7172" name="Oval 1092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173" name="Oval 1093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174" name="Oval 1094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7175" name="Group 1095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7176" name="Oval 1096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177" name="Oval 1097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178" name="Oval 1098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7179" name="Oval 1099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7180" name="Oval 1100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7181" name="Group 1101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7182" name="Group 1102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7183" name="Oval 1103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184" name="Oval 1104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185" name="Oval 1105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7186" name="Group 1106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7187" name="Oval 1107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188" name="Oval 1108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189" name="Oval 1109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7190" name="Oval 1110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7191" name="Oval 1111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7192" name="Group 1112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7193" name="Group 1113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7194" name="Oval 1114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195" name="Oval 1115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196" name="Oval 1116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7197" name="Group 1117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7198" name="Oval 1118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199" name="Oval 1119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200" name="Oval 1120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7201" name="Oval 1121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7202" name="Oval 1122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7203" name="Group 1123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7204" name="Group 1124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7205" name="Oval 1125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206" name="Oval 1126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207" name="Oval 1127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7208" name="Group 1128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7209" name="Oval 1129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210" name="Oval 1130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211" name="Oval 1131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7212" name="Oval 1132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7213" name="Oval 1133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7214" name="Group 1134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7215" name="Group 1135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7216" name="Oval 1136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217" name="Oval 1137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218" name="Oval 1138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7219" name="Group 1139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7220" name="Oval 1140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221" name="Oval 1141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222" name="Oval 1142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7223" name="Oval 1143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7224" name="Oval 1144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7225" name="Group 1145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7226" name="Group 1146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7227" name="Oval 1147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228" name="Oval 1148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229" name="Oval 1149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7230" name="Group 1150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7231" name="Oval 1151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232" name="Oval 1152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233" name="Oval 1153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7234" name="Oval 1154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7235" name="Oval 1155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7236" name="Group 1156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7237" name="Group 1157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7238" name="Oval 1158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239" name="Oval 1159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240" name="Oval 1160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7241" name="Group 1161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7242" name="Oval 1162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243" name="Oval 1163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244" name="Oval 1164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7245" name="Oval 1165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7246" name="Oval 1166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7247" name="Group 1167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7248" name="Group 1168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7249" name="Oval 1169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250" name="Oval 1170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251" name="Oval 1171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7252" name="Group 1172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7253" name="Oval 1173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254" name="Oval 1174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255" name="Oval 1175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7256" name="Oval 1176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7257" name="Oval 1177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7258" name="Group 1178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7259" name="Group 1179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7260" name="Oval 1180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261" name="Oval 1181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262" name="Oval 1182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7263" name="Group 1183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7264" name="Oval 1184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265" name="Oval 1185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266" name="Oval 1186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7267" name="Oval 1187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7268" name="Oval 1188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7269" name="Group 1189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7270" name="Group 1190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7271" name="Oval 1191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272" name="Oval 1192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273" name="Oval 1193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7274" name="Group 1194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7275" name="Oval 1195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276" name="Oval 1196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277" name="Oval 1197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7278" name="Oval 1198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7279" name="Oval 1199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7280" name="Group 1200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7281" name="Group 1201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7282" name="Oval 1202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283" name="Oval 1203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284" name="Oval 1204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7285" name="Group 1205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7286" name="Oval 1206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287" name="Oval 1207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288" name="Oval 1208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7289" name="Oval 1209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7290" name="Oval 1210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7291" name="Group 1211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7292" name="Group 1212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7293" name="Oval 1213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294" name="Oval 1214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295" name="Oval 1215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7296" name="Group 1216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7297" name="Oval 1217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298" name="Oval 1218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299" name="Oval 1219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7300" name="Oval 1220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7301" name="Oval 1221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7302" name="Group 1222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7303" name="Group 1223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7304" name="Oval 1224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305" name="Oval 1225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306" name="Oval 1226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7307" name="Group 1227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7308" name="Oval 1228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309" name="Oval 1229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310" name="Oval 1230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7311" name="Oval 1231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7312" name="Oval 1232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7313" name="Group 1233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7314" name="Group 1234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7315" name="Oval 1235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316" name="Oval 1236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317" name="Oval 1237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7318" name="Group 1238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7319" name="Oval 1239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320" name="Oval 1240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321" name="Oval 1241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7322" name="Oval 1242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7323" name="Oval 1243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7324" name="Group 1244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7325" name="Group 1245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7326" name="Oval 1246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327" name="Oval 1247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328" name="Oval 1248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7329" name="Group 1249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7330" name="Oval 1250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331" name="Oval 1251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332" name="Oval 1252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7333" name="Oval 1253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7334" name="Oval 1254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7335" name="Group 1255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7336" name="Group 1256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7337" name="Oval 1257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338" name="Oval 1258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339" name="Oval 1259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7340" name="Group 1260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7341" name="Oval 1261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342" name="Oval 1262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343" name="Oval 1263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7344" name="Oval 1264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7345" name="Oval 1265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7346" name="Group 1266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7347" name="Group 1267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7348" name="Oval 1268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349" name="Oval 1269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350" name="Oval 1270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7351" name="Group 1271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7352" name="Oval 1272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353" name="Oval 1273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354" name="Oval 1274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7355" name="Oval 1275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7356" name="Oval 1276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7357" name="Group 1277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7358" name="Group 1278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7359" name="Oval 1279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360" name="Oval 1280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361" name="Oval 1281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7362" name="Group 1282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7363" name="Oval 1283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364" name="Oval 1284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365" name="Oval 1285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7366" name="Oval 1286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7367" name="Oval 1287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7368" name="Group 1288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7369" name="Group 1289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7370" name="Oval 1290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371" name="Oval 1291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372" name="Oval 1292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7373" name="Group 1293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7374" name="Oval 1294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375" name="Oval 1295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376" name="Oval 1296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7377" name="Oval 1297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7378" name="Oval 1298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7379" name="Group 1299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7380" name="Group 1300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7381" name="Oval 1301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382" name="Oval 1302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383" name="Oval 1303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7384" name="Group 1304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7385" name="Oval 1305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386" name="Oval 1306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387" name="Oval 1307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7388" name="Oval 1308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7389" name="Oval 1309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7390" name="Group 1310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7391" name="Group 1311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7392" name="Oval 1312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393" name="Oval 1313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394" name="Oval 1314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7395" name="Group 1315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7396" name="Oval 1316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397" name="Oval 1317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398" name="Oval 1318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7399" name="Oval 1319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7400" name="Oval 1320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7401" name="Group 1321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7402" name="Group 1322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7403" name="Oval 1323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404" name="Oval 1324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405" name="Oval 1325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7406" name="Group 1326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7407" name="Oval 1327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408" name="Oval 1328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409" name="Oval 1329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7410" name="Oval 1330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7411" name="Oval 1331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7412" name="Group 1332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7413" name="Group 1333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7414" name="Oval 1334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415" name="Oval 1335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416" name="Oval 1336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7417" name="Group 1337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7418" name="Oval 1338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419" name="Oval 1339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420" name="Oval 1340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7421" name="Oval 1341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7422" name="Oval 1342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7423" name="Group 1343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7424" name="Group 1344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7425" name="Oval 1345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426" name="Oval 1346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427" name="Oval 1347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7428" name="Group 1348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7429" name="Oval 1349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430" name="Oval 1350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431" name="Oval 1351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7432" name="Oval 1352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7433" name="Oval 1353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7434" name="Group 1354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7435" name="Group 1355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7436" name="Oval 1356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437" name="Oval 1357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438" name="Oval 1358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7439" name="Group 1359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7440" name="Oval 1360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441" name="Oval 1361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442" name="Oval 1362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7443" name="Oval 1363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7444" name="Oval 1364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7445" name="Group 1365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7446" name="Group 1366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7447" name="Oval 1367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448" name="Oval 1368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449" name="Oval 1369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7450" name="Group 1370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7451" name="Oval 1371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452" name="Oval 1372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453" name="Oval 1373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7454" name="Oval 1374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7455" name="Oval 1375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7456" name="Group 1376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7457" name="Group 1377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7458" name="Oval 1378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459" name="Oval 1379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460" name="Oval 1380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7461" name="Group 1381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7462" name="Oval 1382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463" name="Oval 1383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464" name="Oval 1384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7465" name="Oval 1385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7466" name="Oval 1386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7467" name="Group 1387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7468" name="Group 1388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7469" name="Oval 1389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470" name="Oval 1390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471" name="Oval 1391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7472" name="Group 1392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7473" name="Oval 1393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474" name="Oval 1394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475" name="Oval 1395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7476" name="Oval 1396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7477" name="Oval 1397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7478" name="Group 1398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7479" name="Group 1399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7480" name="Oval 1400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481" name="Oval 1401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482" name="Oval 1402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7483" name="Group 1403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7484" name="Oval 1404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485" name="Oval 1405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486" name="Oval 1406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7487" name="Oval 1407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7488" name="Oval 1408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7489" name="Group 1409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7490" name="Group 1410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7491" name="Oval 1411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492" name="Oval 1412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493" name="Oval 1413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7494" name="Group 1414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7495" name="Oval 1415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496" name="Oval 1416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497" name="Oval 1417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7498" name="Oval 1418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7499" name="Oval 1419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7500" name="Group 1420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7501" name="Group 1421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7502" name="Oval 1422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503" name="Oval 1423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504" name="Oval 1424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7505" name="Group 1425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7506" name="Oval 1426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507" name="Oval 1427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508" name="Oval 1428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7509" name="Oval 1429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7510" name="Oval 1430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7511" name="Group 1431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7512" name="Group 1432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7513" name="Oval 1433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514" name="Oval 1434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515" name="Oval 1435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7516" name="Group 1436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7517" name="Oval 1437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518" name="Oval 1438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519" name="Oval 1439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7520" name="Oval 1440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7521" name="Oval 1441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7522" name="Group 1442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7523" name="Group 1443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7524" name="Oval 1444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525" name="Oval 1445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526" name="Oval 1446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7527" name="Group 1447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7528" name="Oval 1448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529" name="Oval 1449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530" name="Oval 1450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7531" name="Oval 1451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7532" name="Oval 1452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7533" name="Group 1453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7534" name="Group 1454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7535" name="Oval 1455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536" name="Oval 1456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537" name="Oval 1457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7538" name="Group 1458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7539" name="Oval 1459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540" name="Oval 1460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541" name="Oval 1461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7542" name="Oval 1462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7543" name="Oval 1463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7544" name="Group 1464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7545" name="Group 1465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7546" name="Oval 1466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547" name="Oval 1467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548" name="Oval 1468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7549" name="Group 1469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7550" name="Oval 1470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551" name="Oval 1471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552" name="Oval 1472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7553" name="Oval 1473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7554" name="Oval 1474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7555" name="Group 1475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7556" name="Group 1476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7557" name="Oval 1477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558" name="Oval 1478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559" name="Oval 1479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7560" name="Group 1480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7561" name="Oval 1481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562" name="Oval 1482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563" name="Oval 1483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7564" name="Oval 1484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7565" name="Oval 1485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7566" name="Group 1486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7567" name="Group 1487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7568" name="Oval 1488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569" name="Oval 1489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570" name="Oval 1490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7571" name="Group 1491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7572" name="Oval 1492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573" name="Oval 1493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574" name="Oval 1494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7575" name="Oval 1495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7576" name="Oval 1496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7577" name="Group 1497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7578" name="Group 1498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7579" name="Oval 1499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580" name="Oval 1500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581" name="Oval 1501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7582" name="Group 1502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7583" name="Oval 1503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584" name="Oval 1504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585" name="Oval 1505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7586" name="Oval 1506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7587" name="Oval 1507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7588" name="Group 1508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7589" name="Group 1509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7590" name="Oval 1510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591" name="Oval 1511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592" name="Oval 1512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7593" name="Group 1513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7594" name="Oval 1514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595" name="Oval 1515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596" name="Oval 1516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7597" name="Oval 1517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7598" name="Oval 1518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7599" name="Group 1519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7600" name="Group 1520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7601" name="Oval 1521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602" name="Oval 1522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603" name="Oval 1523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7604" name="Group 1524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7605" name="Oval 1525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606" name="Oval 1526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607" name="Oval 1527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7608" name="Oval 1528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7609" name="Oval 1529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7610" name="Group 1530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7611" name="Group 1531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7612" name="Oval 1532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613" name="Oval 1533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614" name="Oval 1534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7615" name="Group 1535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7616" name="Oval 1536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617" name="Oval 1537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618" name="Oval 1538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7619" name="Oval 1539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7620" name="Oval 1540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7621" name="Group 1541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7622" name="Group 1542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7623" name="Oval 1543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624" name="Oval 1544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625" name="Oval 1545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7626" name="Group 1546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7627" name="Oval 1547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628" name="Oval 1548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629" name="Oval 1549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7630" name="Oval 1550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7631" name="Oval 1551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7632" name="Group 1552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7633" name="Group 1553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7634" name="Oval 1554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635" name="Oval 1555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636" name="Oval 1556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7637" name="Group 1557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7638" name="Oval 1558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639" name="Oval 1559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640" name="Oval 1560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7641" name="Oval 1561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7642" name="Oval 1562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7643" name="Group 1563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7644" name="Group 1564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7645" name="Oval 1565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646" name="Oval 1566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647" name="Oval 1567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7648" name="Group 1568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7649" name="Oval 1569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650" name="Oval 1570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651" name="Oval 1571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7652" name="Oval 1572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7653" name="Oval 1573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7654" name="Group 1574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7655" name="Group 1575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7656" name="Oval 1576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657" name="Oval 1577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658" name="Oval 1578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7659" name="Group 1579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7660" name="Oval 1580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661" name="Oval 1581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662" name="Oval 1582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7663" name="Oval 1583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7664" name="Oval 1584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7665" name="Group 1585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7666" name="Group 1586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7667" name="Oval 1587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668" name="Oval 1588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669" name="Oval 1589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7670" name="Group 1590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7671" name="Oval 1591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672" name="Oval 1592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673" name="Oval 1593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7674" name="Oval 1594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7675" name="Oval 1595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7676" name="Group 1596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7677" name="Group 1597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7678" name="Oval 1598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679" name="Oval 1599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680" name="Oval 1600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7681" name="Group 1601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7682" name="Oval 1602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683" name="Oval 1603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684" name="Oval 1604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7685" name="Oval 1605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7686" name="Oval 1606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7687" name="Group 1607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7688" name="Group 1608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7689" name="Oval 1609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690" name="Oval 1610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691" name="Oval 1611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7692" name="Group 1612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7693" name="Oval 1613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694" name="Oval 1614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695" name="Oval 1615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7696" name="Oval 1616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7697" name="Oval 1617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7698" name="Group 1618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7699" name="Group 1619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7700" name="Oval 1620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701" name="Oval 1621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702" name="Oval 1622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7703" name="Group 1623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7704" name="Oval 1624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705" name="Oval 1625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706" name="Oval 1626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7707" name="Oval 1627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7708" name="Oval 1628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7709" name="Group 1629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7710" name="Group 1630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7711" name="Oval 1631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712" name="Oval 1632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713" name="Oval 1633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7714" name="Group 1634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7715" name="Oval 1635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716" name="Oval 1636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717" name="Oval 1637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7718" name="Oval 1638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7719" name="Oval 1639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7720" name="Group 1640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7721" name="Group 1641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7722" name="Oval 1642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723" name="Oval 1643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724" name="Oval 1644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7725" name="Group 1645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7726" name="Oval 1646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727" name="Oval 1647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728" name="Oval 1648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7729" name="Oval 1649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7730" name="Oval 1650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7731" name="Group 1651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7732" name="Group 1652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7733" name="Oval 1653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734" name="Oval 1654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735" name="Oval 1655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7736" name="Group 1656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7737" name="Oval 1657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738" name="Oval 1658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739" name="Oval 1659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7740" name="Oval 1660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7741" name="Oval 1661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7742" name="Group 1662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7743" name="Group 1663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7744" name="Oval 1664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745" name="Oval 1665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746" name="Oval 1666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7747" name="Group 1667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7748" name="Oval 1668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749" name="Oval 1669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750" name="Oval 1670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7751" name="Oval 1671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7752" name="Oval 1672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7753" name="Group 1673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7754" name="Group 1674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7755" name="Oval 1675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756" name="Oval 1676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757" name="Oval 1677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7758" name="Group 1678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7759" name="Oval 1679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760" name="Oval 1680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761" name="Oval 1681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7762" name="Oval 1682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7763" name="Oval 1683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7764" name="Group 1684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7765" name="Group 1685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7766" name="Oval 1686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767" name="Oval 1687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768" name="Oval 1688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7769" name="Group 1689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7770" name="Oval 1690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771" name="Oval 1691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772" name="Oval 1692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7773" name="Oval 1693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7774" name="Oval 1694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7775" name="Group 1695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7776" name="Group 1696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7777" name="Oval 1697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778" name="Oval 1698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779" name="Oval 1699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7780" name="Group 1700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7781" name="Oval 1701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782" name="Oval 1702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783" name="Oval 1703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7784" name="Oval 1704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7785" name="Oval 1705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7786" name="Group 1706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7787" name="Group 1707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7788" name="Oval 1708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789" name="Oval 1709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790" name="Oval 1710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7791" name="Group 1711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7792" name="Oval 1712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793" name="Oval 1713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794" name="Oval 1714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7795" name="Oval 1715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7796" name="Oval 1716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7797" name="Group 1717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7798" name="Group 1718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7799" name="Oval 1719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800" name="Oval 1720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801" name="Oval 1721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7802" name="Group 1722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7803" name="Oval 1723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804" name="Oval 1724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805" name="Oval 1725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7806" name="Oval 1726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7807" name="Oval 1727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7808" name="Group 1728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7809" name="Group 1729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7810" name="Oval 1730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811" name="Oval 1731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812" name="Oval 1732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7813" name="Group 1733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7814" name="Oval 1734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815" name="Oval 1735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816" name="Oval 1736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7817" name="Oval 1737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7818" name="Oval 1738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7819" name="Group 1739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7820" name="Group 1740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7821" name="Oval 1741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822" name="Oval 1742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823" name="Oval 1743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7824" name="Group 1744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7825" name="Oval 1745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826" name="Oval 1746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827" name="Oval 1747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7828" name="Oval 1748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7829" name="Oval 1749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7830" name="Group 1750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7831" name="Group 1751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7832" name="Oval 1752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833" name="Oval 1753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834" name="Oval 1754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7835" name="Group 1755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7836" name="Oval 1756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837" name="Oval 1757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838" name="Oval 1758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7839" name="Oval 1759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7840" name="Oval 1760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7841" name="Group 1761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7842" name="Group 1762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7843" name="Oval 1763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844" name="Oval 1764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845" name="Oval 1765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7846" name="Group 1766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7847" name="Oval 1767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848" name="Oval 1768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849" name="Oval 1769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7850" name="Oval 1770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7851" name="Oval 1771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7852" name="Group 1772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7853" name="Group 1773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7854" name="Oval 1774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855" name="Oval 1775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856" name="Oval 1776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7857" name="Group 1777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7858" name="Oval 1778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859" name="Oval 1779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860" name="Oval 1780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7861" name="Oval 1781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7862" name="Oval 1782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7863" name="Group 1783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7864" name="Group 1784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7865" name="Oval 1785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866" name="Oval 1786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867" name="Oval 1787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7868" name="Group 1788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7869" name="Oval 1789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870" name="Oval 1790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871" name="Oval 1791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7872" name="Oval 1792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7873" name="Oval 1793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7874" name="Group 1794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7875" name="Group 1795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7876" name="Oval 1796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877" name="Oval 1797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878" name="Oval 1798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7879" name="Group 1799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7880" name="Oval 1800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881" name="Oval 1801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882" name="Oval 1802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7883" name="Oval 1803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7884" name="Oval 1804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7885" name="Group 1805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7886" name="Group 1806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7887" name="Oval 1807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888" name="Oval 1808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889" name="Oval 1809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7890" name="Group 1810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7891" name="Oval 1811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892" name="Oval 1812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893" name="Oval 1813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7894" name="Oval 1814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7895" name="Oval 1815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7896" name="Group 1816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7897" name="Group 1817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7898" name="Oval 1818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899" name="Oval 1819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900" name="Oval 1820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7901" name="Group 1821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7902" name="Oval 1822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903" name="Oval 1823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904" name="Oval 1824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7905" name="Oval 1825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7906" name="Oval 1826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7907" name="Group 1827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7908" name="Group 1828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7909" name="Oval 1829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910" name="Oval 1830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911" name="Oval 1831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7912" name="Group 1832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7913" name="Oval 1833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914" name="Oval 1834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915" name="Oval 1835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7916" name="Oval 1836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7917" name="Oval 1837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7918" name="Group 1838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7919" name="Group 1839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7920" name="Oval 1840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921" name="Oval 1841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922" name="Oval 1842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7923" name="Group 1843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7924" name="Oval 1844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925" name="Oval 1845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926" name="Oval 1846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7927" name="Oval 1847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7928" name="Oval 1848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7929" name="Group 1849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7930" name="Group 1850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7931" name="Oval 1851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932" name="Oval 1852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933" name="Oval 1853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7934" name="Group 1854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7935" name="Oval 1855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936" name="Oval 1856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937" name="Oval 1857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7938" name="Oval 1858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7939" name="Oval 1859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7940" name="Group 1860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7941" name="Group 1861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7942" name="Oval 1862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943" name="Oval 1863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944" name="Oval 1864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7945" name="Group 1865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7946" name="Oval 1866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947" name="Oval 1867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948" name="Oval 1868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7949" name="Oval 1869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7950" name="Oval 1870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7951" name="Group 1871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7952" name="Group 1872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7953" name="Oval 1873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954" name="Oval 1874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955" name="Oval 1875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7956" name="Group 1876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7957" name="Oval 1877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958" name="Oval 1878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959" name="Oval 1879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7960" name="Oval 1880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7961" name="Oval 1881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7962" name="Group 1882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7963" name="Group 1883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7964" name="Oval 1884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965" name="Oval 1885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966" name="Oval 1886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7967" name="Group 1887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7968" name="Oval 1888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969" name="Oval 1889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970" name="Oval 1890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7971" name="Oval 1891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7972" name="Oval 1892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7973" name="Group 1893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7974" name="Group 1894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7975" name="Oval 1895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976" name="Oval 1896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977" name="Oval 1897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7978" name="Group 1898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7979" name="Oval 1899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980" name="Oval 1900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981" name="Oval 1901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7982" name="Oval 1902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7983" name="Oval 1903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7984" name="Group 1904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7985" name="Group 1905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7986" name="Oval 1906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987" name="Oval 1907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988" name="Oval 1908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7989" name="Group 1909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7990" name="Oval 1910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991" name="Oval 1911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992" name="Oval 1912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7993" name="Oval 1913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7994" name="Oval 1914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7995" name="Group 1915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7996" name="Group 1916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7997" name="Oval 1917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998" name="Oval 1918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7999" name="Oval 1919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8000" name="Group 1920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8001" name="Oval 1921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002" name="Oval 1922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003" name="Oval 1923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8004" name="Oval 1924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8005" name="Oval 1925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8006" name="Group 1926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8007" name="Group 1927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8008" name="Oval 1928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009" name="Oval 1929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010" name="Oval 1930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8011" name="Group 1931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8012" name="Oval 1932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013" name="Oval 1933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014" name="Oval 1934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8015" name="Oval 1935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8016" name="Oval 1936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8017" name="Group 1937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8018" name="Group 1938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8019" name="Oval 1939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020" name="Oval 1940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021" name="Oval 1941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8022" name="Group 1942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8023" name="Oval 1943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024" name="Oval 1944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025" name="Oval 1945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8026" name="Oval 1946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8027" name="Oval 1947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8028" name="Group 1948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8029" name="Group 1949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8030" name="Oval 1950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031" name="Oval 1951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032" name="Oval 1952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8033" name="Group 1953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8034" name="Oval 1954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035" name="Oval 1955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036" name="Oval 1956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8037" name="Oval 1957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8038" name="Oval 1958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8039" name="Group 1959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8040" name="Group 1960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8041" name="Oval 1961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042" name="Oval 1962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043" name="Oval 1963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8044" name="Group 1964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8045" name="Oval 1965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046" name="Oval 1966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047" name="Oval 1967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8048" name="Oval 1968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8049" name="Oval 1969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8050" name="Group 1970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8051" name="Group 1971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8052" name="Oval 1972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053" name="Oval 1973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054" name="Oval 1974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8055" name="Group 1975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8056" name="Oval 1976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057" name="Oval 1977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058" name="Oval 1978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8059" name="Oval 1979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8060" name="Oval 1980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8061" name="Group 1981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8062" name="Group 1982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8063" name="Oval 1983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064" name="Oval 1984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065" name="Oval 1985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8066" name="Group 1986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8067" name="Oval 1987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068" name="Oval 1988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069" name="Oval 1989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8070" name="Oval 1990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8071" name="Oval 1991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8072" name="Group 1992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8073" name="Group 1993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8074" name="Oval 1994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075" name="Oval 1995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076" name="Oval 1996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8077" name="Group 1997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8078" name="Oval 1998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079" name="Oval 1999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080" name="Oval 2000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8081" name="Oval 2001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8082" name="Oval 2002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8083" name="Group 2003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8084" name="Group 2004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8085" name="Oval 2005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086" name="Oval 2006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087" name="Oval 2007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8088" name="Group 2008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8089" name="Oval 2009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090" name="Oval 2010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091" name="Oval 2011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8092" name="Oval 2012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8093" name="Oval 2013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8094" name="Group 2014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8095" name="Group 2015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8096" name="Oval 2016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097" name="Oval 2017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098" name="Oval 2018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8099" name="Group 2019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8100" name="Oval 2020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101" name="Oval 2021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102" name="Oval 2022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8103" name="Oval 2023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8104" name="Oval 2024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8105" name="Group 2025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8106" name="Group 2026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8107" name="Oval 2027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108" name="Oval 2028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109" name="Oval 2029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8110" name="Group 2030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8111" name="Oval 2031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112" name="Oval 2032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113" name="Oval 2033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8114" name="Oval 2034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8115" name="Oval 2035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8116" name="Group 2036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8117" name="Group 2037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8118" name="Oval 2038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119" name="Oval 2039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120" name="Oval 2040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8121" name="Group 2041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8122" name="Oval 2042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123" name="Oval 2043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124" name="Oval 2044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8125" name="Oval 2045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8126" name="Oval 2046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8127" name="Group 2047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8128" name="Group 2048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8129" name="Oval 2049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130" name="Oval 2050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131" name="Oval 2051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8132" name="Group 2052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8133" name="Oval 2053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134" name="Oval 2054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135" name="Oval 2055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8136" name="Oval 2056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8137" name="Oval 2057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8138" name="Group 2058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8139" name="Group 2059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8140" name="Oval 2060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141" name="Oval 2061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142" name="Oval 2062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8143" name="Group 2063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8144" name="Oval 2064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145" name="Oval 2065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146" name="Oval 2066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8147" name="Oval 2067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8148" name="Oval 2068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8149" name="Group 2069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8150" name="Group 2070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8151" name="Oval 2071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152" name="Oval 2072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153" name="Oval 2073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8154" name="Group 2074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8155" name="Oval 2075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156" name="Oval 2076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157" name="Oval 2077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8158" name="Oval 2078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8159" name="Oval 2079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8160" name="Group 2080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8161" name="Group 2081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8162" name="Oval 2082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163" name="Oval 2083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164" name="Oval 2084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8165" name="Group 2085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8166" name="Oval 2086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167" name="Oval 2087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168" name="Oval 2088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8169" name="Oval 2089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8170" name="Oval 2090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8171" name="Group 2091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8172" name="Group 2092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8173" name="Oval 2093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174" name="Oval 2094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175" name="Oval 2095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8176" name="Group 2096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8177" name="Oval 2097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178" name="Oval 2098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179" name="Oval 2099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8180" name="Oval 2100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8181" name="Oval 2101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8182" name="Group 2102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8183" name="Group 2103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8184" name="Oval 2104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185" name="Oval 2105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186" name="Oval 2106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8187" name="Group 2107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8188" name="Oval 2108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189" name="Oval 2109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190" name="Oval 2110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8191" name="Oval 2111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8192" name="Oval 2112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8193" name="Group 2113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8194" name="Group 2114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8195" name="Oval 2115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196" name="Oval 2116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197" name="Oval 2117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8198" name="Group 2118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8199" name="Oval 2119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200" name="Oval 2120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201" name="Oval 2121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8202" name="Oval 2122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8203" name="Oval 2123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8204" name="Group 2124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8205" name="Group 2125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8206" name="Oval 2126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207" name="Oval 2127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208" name="Oval 2128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8209" name="Group 2129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8210" name="Oval 2130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211" name="Oval 2131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212" name="Oval 2132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8213" name="Oval 2133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8214" name="Oval 2134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8215" name="Group 2135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8216" name="Group 2136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8217" name="Oval 2137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218" name="Oval 2138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219" name="Oval 2139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8220" name="Group 2140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8221" name="Oval 2141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222" name="Oval 2142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223" name="Oval 2143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8224" name="Oval 2144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8225" name="Oval 2145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8226" name="Group 2146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8227" name="Group 2147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8228" name="Oval 2148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229" name="Oval 2149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230" name="Oval 2150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8231" name="Group 2151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8232" name="Oval 2152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233" name="Oval 2153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234" name="Oval 2154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8235" name="Oval 2155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8236" name="Oval 2156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8237" name="Group 2157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8238" name="Group 2158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8239" name="Oval 2159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240" name="Oval 2160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241" name="Oval 2161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8242" name="Group 2162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8243" name="Oval 2163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244" name="Oval 2164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245" name="Oval 2165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8246" name="Oval 2166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8247" name="Oval 2167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8248" name="Group 2168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8249" name="Group 2169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8250" name="Oval 2170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251" name="Oval 2171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252" name="Oval 2172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8253" name="Group 2173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8254" name="Oval 2174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255" name="Oval 2175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256" name="Oval 2176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8257" name="Oval 2177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8258" name="Oval 2178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8259" name="Group 2179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8260" name="Group 2180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8261" name="Oval 2181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262" name="Oval 2182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263" name="Oval 2183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8264" name="Group 2184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8265" name="Oval 2185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266" name="Oval 2186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267" name="Oval 2187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8268" name="Oval 2188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8269" name="Oval 2189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8270" name="Group 2190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8271" name="Group 2191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8272" name="Oval 2192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273" name="Oval 2193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274" name="Oval 2194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8275" name="Group 2195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8276" name="Oval 2196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277" name="Oval 2197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278" name="Oval 2198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8279" name="Oval 2199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8280" name="Oval 2200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8281" name="Group 2201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8282" name="Group 2202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8283" name="Oval 2203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284" name="Oval 2204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285" name="Oval 2205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8286" name="Group 2206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8287" name="Oval 2207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288" name="Oval 2208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289" name="Oval 2209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8290" name="Oval 2210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8291" name="Oval 2211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8292" name="Group 2212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8293" name="Group 2213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8294" name="Oval 2214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295" name="Oval 2215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296" name="Oval 2216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8297" name="Group 2217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8298" name="Oval 2218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299" name="Oval 2219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300" name="Oval 2220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8301" name="Oval 2221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8302" name="Oval 2222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8303" name="Group 2223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8304" name="Group 2224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8305" name="Oval 2225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306" name="Oval 2226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307" name="Oval 2227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8308" name="Group 2228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8309" name="Oval 2229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310" name="Oval 2230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311" name="Oval 2231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8312" name="Oval 2232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8313" name="Oval 2233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8314" name="Group 2234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8315" name="Group 2235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8316" name="Oval 2236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317" name="Oval 2237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318" name="Oval 2238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8319" name="Group 2239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8320" name="Oval 2240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321" name="Oval 2241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322" name="Oval 2242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8323" name="Oval 2243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8324" name="Oval 2244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8325" name="Group 2245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8326" name="Group 2246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8327" name="Oval 2247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328" name="Oval 2248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329" name="Oval 2249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8330" name="Group 2250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8331" name="Oval 2251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332" name="Oval 2252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333" name="Oval 2253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8334" name="Oval 2254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8335" name="Oval 2255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8336" name="Group 2256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8337" name="Group 2257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8338" name="Oval 2258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339" name="Oval 2259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340" name="Oval 2260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8341" name="Group 2261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8342" name="Oval 2262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343" name="Oval 2263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344" name="Oval 2264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8345" name="Oval 2265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8346" name="Oval 2266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8347" name="Group 2267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8348" name="Group 2268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8349" name="Oval 2269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350" name="Oval 2270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351" name="Oval 2271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8352" name="Group 2272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8353" name="Oval 2273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354" name="Oval 2274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355" name="Oval 2275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8356" name="Oval 2276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8357" name="Oval 2277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8358" name="Group 2278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8359" name="Group 2279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8360" name="Oval 2280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361" name="Oval 2281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362" name="Oval 2282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8363" name="Group 2283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8364" name="Oval 2284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365" name="Oval 2285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366" name="Oval 2286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8367" name="Oval 2287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8368" name="Oval 2288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8369" name="Group 2289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8370" name="Group 2290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8371" name="Oval 2291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372" name="Oval 2292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373" name="Oval 2293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8374" name="Group 2294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8375" name="Oval 2295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376" name="Oval 2296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377" name="Oval 2297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8378" name="Oval 2298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8379" name="Oval 2299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8380" name="Group 2300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8381" name="Group 2301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8382" name="Oval 2302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383" name="Oval 2303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384" name="Oval 2304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8385" name="Group 2305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8386" name="Oval 2306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387" name="Oval 2307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388" name="Oval 2308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8389" name="Oval 2309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8390" name="Oval 2310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8391" name="Group 2311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8392" name="Group 2312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8393" name="Oval 2313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394" name="Oval 2314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395" name="Oval 2315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8396" name="Group 2316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8397" name="Oval 2317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398" name="Oval 2318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399" name="Oval 2319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8400" name="Oval 2320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8401" name="Oval 2321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8402" name="Group 2322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8403" name="Group 2323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8404" name="Oval 2324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405" name="Oval 2325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406" name="Oval 2326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8407" name="Group 2327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8408" name="Oval 2328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409" name="Oval 2329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410" name="Oval 2330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8411" name="Oval 2331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8412" name="Oval 2332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8413" name="Group 2333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8414" name="Group 2334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8415" name="Oval 2335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416" name="Oval 2336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417" name="Oval 2337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8418" name="Group 2338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8419" name="Oval 2339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420" name="Oval 2340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421" name="Oval 2341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8422" name="Oval 2342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8423" name="Oval 2343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8424" name="Group 2344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8425" name="Group 2345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8426" name="Oval 2346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427" name="Oval 2347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428" name="Oval 2348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8429" name="Group 2349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8430" name="Oval 2350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431" name="Oval 2351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432" name="Oval 2352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8433" name="Oval 2353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8434" name="Oval 2354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8435" name="Group 2355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8436" name="Group 2356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8437" name="Oval 2357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438" name="Oval 2358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439" name="Oval 2359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8440" name="Group 2360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8441" name="Oval 2361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442" name="Oval 2362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443" name="Oval 2363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8444" name="Oval 2364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8445" name="Oval 2365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8446" name="Group 2366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8447" name="Group 2367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8448" name="Oval 2368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449" name="Oval 2369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450" name="Oval 2370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8451" name="Group 2371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8452" name="Oval 2372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453" name="Oval 2373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454" name="Oval 2374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8455" name="Oval 2375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8456" name="Oval 2376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8457" name="Group 2377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8458" name="Group 2378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8459" name="Oval 2379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460" name="Oval 2380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461" name="Oval 2381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8462" name="Group 2382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8463" name="Oval 2383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464" name="Oval 2384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465" name="Oval 2385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8466" name="Oval 2386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8467" name="Oval 2387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8468" name="Group 2388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8469" name="Group 2389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8470" name="Oval 2390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471" name="Oval 2391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472" name="Oval 2392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8473" name="Group 2393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8474" name="Oval 2394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475" name="Oval 2395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476" name="Oval 2396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8477" name="Oval 2397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8478" name="Oval 2398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8479" name="Group 2399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8480" name="Group 2400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8481" name="Oval 2401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482" name="Oval 2402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483" name="Oval 2403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8484" name="Group 2404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8485" name="Oval 2405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486" name="Oval 2406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487" name="Oval 2407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8488" name="Oval 2408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8489" name="Oval 2409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8490" name="Group 2410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8491" name="Group 2411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8492" name="Oval 2412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493" name="Oval 2413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494" name="Oval 2414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8495" name="Group 2415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8496" name="Oval 2416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497" name="Oval 2417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498" name="Oval 2418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8499" name="Oval 2419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8500" name="Oval 2420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8501" name="Group 2421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8502" name="Group 2422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8503" name="Oval 2423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504" name="Oval 2424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505" name="Oval 2425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8506" name="Group 2426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8507" name="Oval 2427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508" name="Oval 2428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509" name="Oval 2429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8510" name="Oval 2430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8511" name="Oval 2431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8512" name="Group 2432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8513" name="Group 2433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8514" name="Oval 2434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515" name="Oval 2435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516" name="Oval 2436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8517" name="Group 2437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8518" name="Oval 2438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519" name="Oval 2439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520" name="Oval 2440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8521" name="Oval 2441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8522" name="Oval 2442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8523" name="Group 2443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8524" name="Group 2444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8525" name="Oval 2445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526" name="Oval 2446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527" name="Oval 2447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8528" name="Group 2448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8529" name="Oval 2449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530" name="Oval 2450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531" name="Oval 2451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8532" name="Oval 2452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8533" name="Oval 2453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8534" name="Group 2454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8535" name="Group 2455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8536" name="Oval 2456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537" name="Oval 2457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538" name="Oval 2458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8539" name="Group 2459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8540" name="Oval 2460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541" name="Oval 2461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542" name="Oval 2462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8543" name="Oval 2463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8544" name="Oval 2464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8545" name="Group 2465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8546" name="Group 2466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8547" name="Oval 2467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548" name="Oval 2468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549" name="Oval 2469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8550" name="Group 2470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8551" name="Oval 2471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552" name="Oval 2472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553" name="Oval 2473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8554" name="Oval 2474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8555" name="Oval 2475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8556" name="Group 2476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8557" name="Group 2477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8558" name="Oval 2478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559" name="Oval 2479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560" name="Oval 2480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8561" name="Group 2481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8562" name="Oval 2482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563" name="Oval 2483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564" name="Oval 2484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8565" name="Oval 2485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8566" name="Oval 2486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8567" name="Group 2487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8568" name="Group 2488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8569" name="Oval 2489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570" name="Oval 2490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571" name="Oval 2491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8572" name="Group 2492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8573" name="Oval 2493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574" name="Oval 2494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575" name="Oval 2495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8576" name="Oval 2496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8577" name="Oval 2497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8578" name="Group 2498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8579" name="Group 2499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8580" name="Oval 2500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581" name="Oval 2501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582" name="Oval 2502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8583" name="Group 2503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8584" name="Oval 2504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585" name="Oval 2505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586" name="Oval 2506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8587" name="Oval 2507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8588" name="Oval 2508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8589" name="Group 2509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8590" name="Group 2510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8591" name="Oval 2511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592" name="Oval 2512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593" name="Oval 2513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8594" name="Group 2514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8595" name="Oval 2515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596" name="Oval 2516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597" name="Oval 2517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8598" name="Oval 2518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8599" name="Oval 2519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8600" name="Group 2520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8601" name="Group 2521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8602" name="Oval 2522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603" name="Oval 2523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604" name="Oval 2524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8605" name="Group 2525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8606" name="Oval 2526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607" name="Oval 2527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608" name="Oval 2528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8609" name="Oval 2529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8610" name="Oval 2530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8611" name="Group 2531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8612" name="Group 2532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8613" name="Oval 2533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614" name="Oval 2534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615" name="Oval 2535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8616" name="Group 2536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8617" name="Oval 2537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618" name="Oval 2538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619" name="Oval 2539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8620" name="Oval 2540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8621" name="Oval 2541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8622" name="Group 2542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8623" name="Group 2543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8624" name="Oval 2544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625" name="Oval 2545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626" name="Oval 2546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8627" name="Group 2547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8628" name="Oval 2548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629" name="Oval 2549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630" name="Oval 2550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8631" name="Oval 2551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8632" name="Oval 2552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8633" name="Group 2553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8634" name="Group 2554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8635" name="Oval 2555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636" name="Oval 2556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637" name="Oval 2557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8638" name="Group 2558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8639" name="Oval 2559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640" name="Oval 2560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641" name="Oval 2561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8642" name="Oval 2562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8643" name="Oval 2563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8644" name="Group 2564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8645" name="Group 2565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8646" name="Oval 2566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647" name="Oval 2567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648" name="Oval 2568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8649" name="Group 2569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8650" name="Oval 2570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651" name="Oval 2571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652" name="Oval 2572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8653" name="Oval 2573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8654" name="Oval 2574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8655" name="Group 2575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8656" name="Group 2576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8657" name="Oval 2577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658" name="Oval 2578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659" name="Oval 2579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8660" name="Group 2580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8661" name="Oval 2581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662" name="Oval 2582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663" name="Oval 2583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8664" name="Oval 2584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8665" name="Oval 2585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8666" name="Group 2586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8667" name="Group 2587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8668" name="Oval 2588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669" name="Oval 2589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670" name="Oval 2590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8671" name="Group 2591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8672" name="Oval 2592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673" name="Oval 2593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674" name="Oval 2594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8675" name="Oval 2595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8676" name="Oval 2596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8677" name="Group 2597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8678" name="Group 2598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8679" name="Oval 2599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680" name="Oval 2600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681" name="Oval 2601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8682" name="Group 2602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8683" name="Oval 2603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684" name="Oval 2604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685" name="Oval 2605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8686" name="Oval 2606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8687" name="Oval 2607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8688" name="Group 2608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8689" name="Group 2609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8690" name="Oval 2610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691" name="Oval 2611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692" name="Oval 2612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8693" name="Group 2613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8694" name="Oval 2614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695" name="Oval 2615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696" name="Oval 2616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8697" name="Oval 2617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8698" name="Oval 2618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8699" name="Group 2619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8700" name="Group 2620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8701" name="Oval 2621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702" name="Oval 2622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703" name="Oval 2623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8704" name="Group 2624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8705" name="Oval 2625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706" name="Oval 2626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707" name="Oval 2627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8708" name="Oval 2628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8709" name="Oval 2629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8710" name="Group 2630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8711" name="Group 2631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8712" name="Oval 2632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713" name="Oval 2633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714" name="Oval 2634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8715" name="Group 2635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8716" name="Oval 2636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717" name="Oval 2637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718" name="Oval 2638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8719" name="Oval 2639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8720" name="Oval 2640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8721" name="Group 2641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8722" name="Group 2642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8723" name="Oval 2643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724" name="Oval 2644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725" name="Oval 2645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8726" name="Group 2646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8727" name="Oval 2647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728" name="Oval 2648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729" name="Oval 2649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8730" name="Oval 2650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8731" name="Oval 2651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8732" name="Group 2652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8733" name="Group 2653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8734" name="Oval 2654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735" name="Oval 2655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736" name="Oval 2656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8737" name="Group 2657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8738" name="Oval 2658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739" name="Oval 2659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740" name="Oval 2660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8741" name="Oval 2661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8742" name="Oval 2662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8743" name="Group 2663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8744" name="Group 2664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8745" name="Oval 2665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746" name="Oval 2666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747" name="Oval 2667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8748" name="Group 2668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8749" name="Oval 2669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750" name="Oval 2670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751" name="Oval 2671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8752" name="Oval 2672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8753" name="Oval 2673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8754" name="Group 2674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8755" name="Group 2675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8756" name="Oval 2676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757" name="Oval 2677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758" name="Oval 2678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8759" name="Group 2679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8760" name="Oval 2680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761" name="Oval 2681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762" name="Oval 2682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8763" name="Oval 2683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8764" name="Oval 2684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8765" name="Group 2685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8766" name="Group 2686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8767" name="Oval 2687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768" name="Oval 2688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769" name="Oval 2689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8770" name="Group 2690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8771" name="Oval 2691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772" name="Oval 2692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773" name="Oval 2693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8774" name="Oval 2694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8775" name="Oval 2695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8776" name="Group 2696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8777" name="Group 2697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8778" name="Oval 2698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779" name="Oval 2699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780" name="Oval 2700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8781" name="Group 2701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8782" name="Oval 2702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783" name="Oval 2703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784" name="Oval 2704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8785" name="Oval 2705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8786" name="Oval 2706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8787" name="Group 2707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8788" name="Group 2708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8789" name="Oval 2709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790" name="Oval 2710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791" name="Oval 2711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8792" name="Group 2712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8793" name="Oval 2713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794" name="Oval 2714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795" name="Oval 2715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8796" name="Oval 2716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8797" name="Oval 2717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8798" name="Group 2718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8799" name="Group 2719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8800" name="Oval 2720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801" name="Oval 2721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802" name="Oval 2722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8803" name="Group 2723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8804" name="Oval 2724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805" name="Oval 2725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806" name="Oval 2726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8807" name="Oval 2727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8808" name="Oval 2728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8809" name="Group 2729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8810" name="Group 2730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8811" name="Oval 2731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812" name="Oval 2732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813" name="Oval 2733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8814" name="Group 2734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8815" name="Oval 2735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816" name="Oval 2736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817" name="Oval 2737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8818" name="Oval 2738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8819" name="Oval 2739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8820" name="Group 2740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8821" name="Group 2741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8822" name="Oval 2742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823" name="Oval 2743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824" name="Oval 2744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8825" name="Group 2745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8826" name="Oval 2746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827" name="Oval 2747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828" name="Oval 2748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8829" name="Oval 2749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8830" name="Oval 2750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8831" name="Group 2751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8832" name="Group 2752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8833" name="Oval 2753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834" name="Oval 2754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835" name="Oval 2755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8836" name="Group 2756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8837" name="Oval 2757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838" name="Oval 2758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839" name="Oval 2759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8840" name="Oval 2760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8841" name="Oval 2761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8842" name="Group 2762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8843" name="Group 2763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8844" name="Oval 2764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845" name="Oval 2765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846" name="Oval 2766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8847" name="Group 2767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8848" name="Oval 2768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849" name="Oval 2769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850" name="Oval 2770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8851" name="Oval 2771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8852" name="Oval 2772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8853" name="Group 2773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8854" name="Group 2774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8855" name="Oval 2775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856" name="Oval 2776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857" name="Oval 2777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8858" name="Group 2778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8859" name="Oval 2779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860" name="Oval 2780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861" name="Oval 2781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8862" name="Oval 2782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8863" name="Oval 2783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8864" name="Group 2784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8865" name="Group 2785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8866" name="Oval 2786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867" name="Oval 2787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868" name="Oval 2788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8869" name="Group 2789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8870" name="Oval 2790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871" name="Oval 2791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872" name="Oval 2792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8873" name="Oval 2793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8874" name="Oval 2794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8875" name="Group 2795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8876" name="Group 2796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8877" name="Oval 2797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878" name="Oval 2798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879" name="Oval 2799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8880" name="Group 2800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8881" name="Oval 2801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882" name="Oval 2802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883" name="Oval 2803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8884" name="Oval 2804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8885" name="Oval 2805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8886" name="Group 2806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8887" name="Group 2807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8888" name="Oval 2808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889" name="Oval 2809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890" name="Oval 2810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8891" name="Group 2811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8892" name="Oval 2812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893" name="Oval 2813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894" name="Oval 2814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8895" name="Oval 2815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8896" name="Oval 2816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8897" name="Group 2817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8898" name="Group 2818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8899" name="Oval 2819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900" name="Oval 2820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901" name="Oval 2821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8902" name="Group 2822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8903" name="Oval 2823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904" name="Oval 2824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905" name="Oval 2825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8906" name="Oval 2826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8907" name="Oval 2827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8908" name="Group 2828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8909" name="Group 2829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8910" name="Oval 2830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911" name="Oval 2831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912" name="Oval 2832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8913" name="Group 2833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8914" name="Oval 2834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915" name="Oval 2835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916" name="Oval 2836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8917" name="Oval 2837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8918" name="Oval 2838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8919" name="Group 2839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8920" name="Group 2840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8921" name="Oval 2841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922" name="Oval 2842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923" name="Oval 2843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8924" name="Group 2844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8925" name="Oval 2845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926" name="Oval 2846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927" name="Oval 2847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8928" name="Oval 2848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8929" name="Oval 2849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8930" name="Group 2850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8931" name="Group 2851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8932" name="Oval 2852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933" name="Oval 2853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934" name="Oval 2854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8935" name="Group 2855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8936" name="Oval 2856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937" name="Oval 2857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938" name="Oval 2858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8939" name="Oval 2859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8940" name="Oval 2860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8941" name="Group 2861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8942" name="Group 2862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8943" name="Oval 2863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944" name="Oval 2864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945" name="Oval 2865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8946" name="Group 2866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8947" name="Oval 2867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948" name="Oval 2868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949" name="Oval 2869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8950" name="Oval 2870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8951" name="Oval 2871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8952" name="Group 2872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8953" name="Group 2873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8954" name="Oval 2874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955" name="Oval 2875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956" name="Oval 2876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8957" name="Group 2877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8958" name="Oval 2878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959" name="Oval 2879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960" name="Oval 2880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8961" name="Oval 2881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8962" name="Oval 2882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8963" name="Group 2883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8964" name="Group 2884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8965" name="Oval 2885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966" name="Oval 2886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967" name="Oval 2887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8968" name="Group 2888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8969" name="Oval 2889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970" name="Oval 2890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971" name="Oval 2891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8972" name="Oval 2892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8973" name="Oval 2893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8974" name="Group 2894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8975" name="Group 2895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8976" name="Oval 2896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977" name="Oval 2897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978" name="Oval 2898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8979" name="Group 2899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8980" name="Oval 2900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981" name="Oval 2901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982" name="Oval 2902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8983" name="Oval 2903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8984" name="Oval 2904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8985" name="Group 2905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8986" name="Group 2906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8987" name="Oval 2907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988" name="Oval 2908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989" name="Oval 2909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8990" name="Group 2910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8991" name="Oval 2911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992" name="Oval 2912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993" name="Oval 2913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8994" name="Oval 2914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8995" name="Oval 2915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8996" name="Group 2916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8997" name="Group 2917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8998" name="Oval 2918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8999" name="Oval 2919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000" name="Oval 2920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9001" name="Group 2921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9002" name="Oval 2922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003" name="Oval 2923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004" name="Oval 2924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9005" name="Oval 2925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9006" name="Oval 2926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9007" name="Group 2927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9008" name="Group 2928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9009" name="Oval 2929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010" name="Oval 2930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011" name="Oval 2931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9012" name="Group 2932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9013" name="Oval 2933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014" name="Oval 2934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015" name="Oval 2935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9016" name="Oval 2936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9017" name="Oval 2937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9018" name="Group 2938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9019" name="Group 2939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9020" name="Oval 2940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021" name="Oval 2941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022" name="Oval 2942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9023" name="Group 2943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9024" name="Oval 2944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025" name="Oval 2945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026" name="Oval 2946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9027" name="Oval 2947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9028" name="Oval 2948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9029" name="Group 2949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9030" name="Group 2950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9031" name="Oval 2951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032" name="Oval 2952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033" name="Oval 2953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9034" name="Group 2954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9035" name="Oval 2955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036" name="Oval 2956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037" name="Oval 2957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9038" name="Oval 2958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9039" name="Oval 2959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9040" name="Group 2960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9041" name="Group 2961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9042" name="Oval 2962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043" name="Oval 2963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044" name="Oval 2964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9045" name="Group 2965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9046" name="Oval 2966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047" name="Oval 2967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048" name="Oval 2968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9049" name="Oval 2969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9050" name="Oval 2970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9051" name="Group 2971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9052" name="Group 2972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9053" name="Oval 2973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054" name="Oval 2974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055" name="Oval 2975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9056" name="Group 2976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9057" name="Oval 2977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058" name="Oval 2978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059" name="Oval 2979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9060" name="Oval 2980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9061" name="Oval 2981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9062" name="Group 2982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9063" name="Group 2983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9064" name="Oval 2984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065" name="Oval 2985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066" name="Oval 2986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9067" name="Group 2987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9068" name="Oval 2988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069" name="Oval 2989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070" name="Oval 2990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9071" name="Oval 2991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9072" name="Oval 2992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9073" name="Group 2993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9074" name="Group 2994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9075" name="Oval 2995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076" name="Oval 2996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077" name="Oval 2997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9078" name="Group 2998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9079" name="Oval 2999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080" name="Oval 3000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081" name="Oval 3001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9082" name="Oval 3002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9083" name="Oval 3003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9084" name="Group 3004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9085" name="Group 3005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9086" name="Oval 3006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087" name="Oval 3007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088" name="Oval 3008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9089" name="Group 3009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9090" name="Oval 3010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091" name="Oval 3011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092" name="Oval 3012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9093" name="Oval 3013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9094" name="Oval 3014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9095" name="Group 3015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9096" name="Group 3016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9097" name="Oval 3017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098" name="Oval 3018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099" name="Oval 3019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9100" name="Group 3020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9101" name="Oval 3021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102" name="Oval 3022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103" name="Oval 3023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9104" name="Oval 3024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9105" name="Oval 3025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9106" name="Group 3026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9107" name="Group 3027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9108" name="Oval 3028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109" name="Oval 3029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110" name="Oval 3030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9111" name="Group 3031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9112" name="Oval 3032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113" name="Oval 3033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114" name="Oval 3034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9115" name="Oval 3035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9116" name="Oval 3036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9117" name="Group 3037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9118" name="Group 3038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9119" name="Oval 3039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120" name="Oval 3040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121" name="Oval 3041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9122" name="Group 3042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9123" name="Oval 3043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124" name="Oval 3044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125" name="Oval 3045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9126" name="Oval 3046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9127" name="Oval 3047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9128" name="Group 3048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9129" name="Group 3049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9130" name="Oval 3050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131" name="Oval 3051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132" name="Oval 3052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9133" name="Group 3053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9134" name="Oval 3054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135" name="Oval 3055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136" name="Oval 3056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9137" name="Oval 3057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9138" name="Oval 3058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9139" name="Group 3059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9140" name="Group 3060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9141" name="Oval 3061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142" name="Oval 3062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143" name="Oval 3063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9144" name="Group 3064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9145" name="Oval 3065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146" name="Oval 3066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147" name="Oval 3067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9148" name="Oval 3068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9149" name="Oval 3069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9150" name="Group 3070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9151" name="Group 3071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9152" name="Oval 3072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153" name="Oval 3073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154" name="Oval 3074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9155" name="Group 3075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9156" name="Oval 3076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157" name="Oval 3077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158" name="Oval 3078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9159" name="Oval 3079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9160" name="Oval 3080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9161" name="Group 3081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9162" name="Group 3082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9163" name="Oval 3083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164" name="Oval 3084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165" name="Oval 3085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9166" name="Group 3086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9167" name="Oval 3087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168" name="Oval 3088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169" name="Oval 3089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9170" name="Oval 3090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9171" name="Oval 3091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9172" name="Group 3092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9173" name="Group 3093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9174" name="Oval 3094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175" name="Oval 3095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176" name="Oval 3096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9177" name="Group 3097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9178" name="Oval 3098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179" name="Oval 3099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180" name="Oval 3100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9181" name="Oval 3101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9182" name="Oval 3102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9183" name="Group 3103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9184" name="Group 3104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9185" name="Oval 3105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186" name="Oval 3106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187" name="Oval 3107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9188" name="Group 3108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9189" name="Oval 3109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190" name="Oval 3110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191" name="Oval 3111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9192" name="Oval 3112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9193" name="Oval 3113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9194" name="Group 3114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9195" name="Group 3115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9196" name="Oval 3116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197" name="Oval 3117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198" name="Oval 3118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9199" name="Group 3119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9200" name="Oval 3120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201" name="Oval 3121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202" name="Oval 3122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9203" name="Oval 3123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9204" name="Oval 3124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9205" name="Group 3125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9206" name="Group 3126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9207" name="Oval 3127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208" name="Oval 3128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209" name="Oval 3129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9210" name="Group 3130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9211" name="Oval 3131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212" name="Oval 3132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213" name="Oval 3133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9214" name="Oval 3134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9215" name="Oval 3135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9216" name="Group 3136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9217" name="Group 3137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9218" name="Oval 3138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219" name="Oval 3139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220" name="Oval 3140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9221" name="Group 3141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9222" name="Oval 3142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223" name="Oval 3143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224" name="Oval 3144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9225" name="Oval 3145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9226" name="Oval 3146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9227" name="Group 3147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9228" name="Group 3148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9229" name="Oval 3149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230" name="Oval 3150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231" name="Oval 3151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9232" name="Group 3152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9233" name="Oval 3153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234" name="Oval 3154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235" name="Oval 3155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9236" name="Oval 3156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9237" name="Oval 3157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9238" name="Group 3158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9239" name="Group 3159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9240" name="Oval 3160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241" name="Oval 3161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242" name="Oval 3162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9243" name="Group 3163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9244" name="Oval 3164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245" name="Oval 3165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246" name="Oval 3166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9247" name="Oval 3167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9248" name="Oval 3168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9249" name="Group 3169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9250" name="Group 3170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9251" name="Oval 3171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252" name="Oval 3172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253" name="Oval 3173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9254" name="Group 3174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9255" name="Oval 3175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256" name="Oval 3176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257" name="Oval 3177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9258" name="Oval 3178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9259" name="Oval 3179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9260" name="Group 3180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9261" name="Group 3181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9262" name="Oval 3182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263" name="Oval 3183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264" name="Oval 3184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9265" name="Group 3185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9266" name="Oval 3186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267" name="Oval 3187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268" name="Oval 3188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9269" name="Oval 3189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9270" name="Oval 3190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9271" name="Group 3191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9272" name="Group 3192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9273" name="Oval 3193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274" name="Oval 3194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275" name="Oval 3195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9276" name="Group 3196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9277" name="Oval 3197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278" name="Oval 3198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279" name="Oval 3199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9280" name="Oval 3200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9281" name="Oval 3201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9282" name="Group 3202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9283" name="Group 3203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9284" name="Oval 3204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285" name="Oval 3205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286" name="Oval 3206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9287" name="Group 3207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9288" name="Oval 3208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289" name="Oval 3209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290" name="Oval 3210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9291" name="Oval 3211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9292" name="Oval 3212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9293" name="Group 3213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9294" name="Group 3214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9295" name="Oval 3215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296" name="Oval 3216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297" name="Oval 3217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9298" name="Group 3218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9299" name="Oval 3219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300" name="Oval 3220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301" name="Oval 3221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9302" name="Oval 3222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9303" name="Oval 3223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9304" name="Group 3224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9305" name="Group 3225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9306" name="Oval 3226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307" name="Oval 3227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308" name="Oval 3228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9309" name="Group 3229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9310" name="Oval 3230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311" name="Oval 3231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312" name="Oval 3232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9313" name="Oval 3233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9314" name="Oval 3234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9315" name="Group 3235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9316" name="Group 3236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9317" name="Oval 3237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318" name="Oval 3238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319" name="Oval 3239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9320" name="Group 3240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9321" name="Oval 3241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322" name="Oval 3242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323" name="Oval 3243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9324" name="Oval 3244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9325" name="Oval 3245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9326" name="Group 3246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9327" name="Group 3247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9328" name="Oval 3248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329" name="Oval 3249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330" name="Oval 3250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9331" name="Group 3251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9332" name="Oval 3252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333" name="Oval 3253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334" name="Oval 3254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9335" name="Oval 3255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9336" name="Oval 3256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9337" name="Group 3257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9338" name="Group 3258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9339" name="Oval 3259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340" name="Oval 3260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341" name="Oval 3261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9342" name="Group 3262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9343" name="Oval 3263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344" name="Oval 3264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345" name="Oval 3265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9346" name="Oval 3266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9347" name="Oval 3267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9348" name="Group 3268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9349" name="Group 3269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9350" name="Oval 3270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351" name="Oval 3271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352" name="Oval 3272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9353" name="Group 3273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9354" name="Oval 3274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355" name="Oval 3275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356" name="Oval 3276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9357" name="Oval 3277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9358" name="Oval 3278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9359" name="Group 3279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9360" name="Group 3280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9361" name="Oval 3281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362" name="Oval 3282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363" name="Oval 3283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9364" name="Group 3284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9365" name="Oval 3285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366" name="Oval 3286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367" name="Oval 3287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9368" name="Oval 3288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9369" name="Oval 3289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9370" name="Group 3290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9371" name="Group 3291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9372" name="Oval 3292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373" name="Oval 3293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374" name="Oval 3294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9375" name="Group 3295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9376" name="Oval 3296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377" name="Oval 3297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378" name="Oval 3298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9379" name="Oval 3299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9380" name="Oval 3300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9381" name="Group 3301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9382" name="Group 3302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9383" name="Oval 3303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384" name="Oval 3304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385" name="Oval 3305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9386" name="Group 3306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9387" name="Oval 3307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388" name="Oval 3308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389" name="Oval 3309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9390" name="Oval 3310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9391" name="Oval 3311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9392" name="Group 3312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9393" name="Group 3313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9394" name="Oval 3314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395" name="Oval 3315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396" name="Oval 3316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9397" name="Group 3317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9398" name="Oval 3318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399" name="Oval 3319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400" name="Oval 3320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9401" name="Oval 3321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9402" name="Oval 3322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9403" name="Group 3323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9404" name="Group 3324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9405" name="Oval 3325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406" name="Oval 3326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407" name="Oval 3327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9408" name="Group 3328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9409" name="Oval 3329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410" name="Oval 3330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411" name="Oval 3331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9412" name="Oval 3332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9413" name="Oval 3333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9414" name="Group 3334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9415" name="Group 3335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9416" name="Oval 3336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417" name="Oval 3337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418" name="Oval 3338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9419" name="Group 3339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9420" name="Oval 3340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421" name="Oval 3341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422" name="Oval 3342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9423" name="Oval 3343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9424" name="Oval 3344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9425" name="Group 3345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9426" name="Group 3346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9427" name="Oval 3347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428" name="Oval 3348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429" name="Oval 3349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9430" name="Group 3350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9431" name="Oval 3351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432" name="Oval 3352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433" name="Oval 3353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9434" name="Oval 3354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9435" name="Oval 3355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9436" name="Group 3356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9437" name="Group 3357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9438" name="Oval 3358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439" name="Oval 3359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440" name="Oval 3360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9441" name="Group 3361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9442" name="Oval 3362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443" name="Oval 3363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444" name="Oval 3364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9445" name="Oval 3365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9446" name="Oval 3366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9447" name="Group 3367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9448" name="Group 3368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9449" name="Oval 3369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450" name="Oval 3370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451" name="Oval 3371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9452" name="Group 3372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9453" name="Oval 3373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454" name="Oval 3374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455" name="Oval 3375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9456" name="Oval 3376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9457" name="Oval 3377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9458" name="Group 3378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9459" name="Group 3379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9460" name="Oval 3380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461" name="Oval 3381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462" name="Oval 3382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9463" name="Group 3383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9464" name="Oval 3384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465" name="Oval 3385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466" name="Oval 3386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9467" name="Oval 3387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9468" name="Oval 3388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9469" name="Group 3389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9470" name="Group 3390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9471" name="Oval 3391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472" name="Oval 3392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473" name="Oval 3393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9474" name="Group 3394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9475" name="Oval 3395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476" name="Oval 3396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477" name="Oval 3397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9478" name="Oval 3398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9479" name="Oval 3399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9480" name="Group 3400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9481" name="Group 3401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9482" name="Oval 3402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483" name="Oval 3403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484" name="Oval 3404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9485" name="Group 3405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9486" name="Oval 3406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487" name="Oval 3407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488" name="Oval 3408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9489" name="Oval 3409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9490" name="Oval 3410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9491" name="Group 3411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9492" name="Group 3412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9493" name="Oval 3413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494" name="Oval 3414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495" name="Oval 3415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9496" name="Group 3416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9497" name="Oval 3417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498" name="Oval 3418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499" name="Oval 3419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9500" name="Oval 3420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9501" name="Oval 3421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9502" name="Group 3422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9503" name="Group 3423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9504" name="Oval 3424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505" name="Oval 3425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506" name="Oval 3426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9507" name="Group 3427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9508" name="Oval 3428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509" name="Oval 3429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510" name="Oval 3430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9511" name="Oval 3431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9512" name="Oval 3432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9513" name="Group 3433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9514" name="Group 3434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9515" name="Oval 3435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516" name="Oval 3436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517" name="Oval 3437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9518" name="Group 3438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9519" name="Oval 3439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520" name="Oval 3440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521" name="Oval 3441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9522" name="Oval 3442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9523" name="Oval 3443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9524" name="Group 3444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9525" name="Group 3445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9526" name="Oval 3446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527" name="Oval 3447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528" name="Oval 3448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9529" name="Group 3449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9530" name="Oval 3450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531" name="Oval 3451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532" name="Oval 3452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9533" name="Oval 3453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9534" name="Oval 3454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9535" name="Group 3455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9536" name="Group 3456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9537" name="Oval 3457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538" name="Oval 3458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539" name="Oval 3459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9540" name="Group 3460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9541" name="Oval 3461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542" name="Oval 3462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543" name="Oval 3463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9544" name="Oval 3464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9545" name="Oval 3465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9546" name="Group 3466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9547" name="Group 3467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9548" name="Oval 3468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549" name="Oval 3469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550" name="Oval 3470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9551" name="Group 3471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9552" name="Oval 3472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553" name="Oval 3473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554" name="Oval 3474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9555" name="Oval 3475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9556" name="Oval 3476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9557" name="Group 3477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9558" name="Group 3478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9559" name="Oval 3479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560" name="Oval 3480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561" name="Oval 3481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9562" name="Group 3482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9563" name="Oval 3483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564" name="Oval 3484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565" name="Oval 3485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9566" name="Oval 3486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9567" name="Oval 3487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9568" name="Group 3488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9569" name="Group 3489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9570" name="Oval 3490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571" name="Oval 3491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572" name="Oval 3492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9573" name="Group 3493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9574" name="Oval 3494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575" name="Oval 3495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576" name="Oval 3496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9577" name="Oval 3497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9578" name="Oval 3498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9579" name="Group 3499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9580" name="Group 3500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9581" name="Oval 3501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582" name="Oval 3502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583" name="Oval 3503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9584" name="Group 3504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9585" name="Oval 3505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586" name="Oval 3506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587" name="Oval 3507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9588" name="Oval 3508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9589" name="Oval 3509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9590" name="Group 3510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9591" name="Group 3511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9592" name="Oval 3512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593" name="Oval 3513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594" name="Oval 3514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9595" name="Group 3515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9596" name="Oval 3516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597" name="Oval 3517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598" name="Oval 3518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9599" name="Oval 3519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9600" name="Oval 3520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9601" name="Group 3521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9602" name="Group 3522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9603" name="Oval 3523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604" name="Oval 3524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605" name="Oval 3525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9606" name="Group 3526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9607" name="Oval 3527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608" name="Oval 3528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609" name="Oval 3529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9610" name="Oval 3530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9611" name="Oval 3531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9612" name="Group 3532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9613" name="Group 3533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9614" name="Oval 3534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615" name="Oval 3535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616" name="Oval 3536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9617" name="Group 3537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9618" name="Oval 3538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619" name="Oval 3539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620" name="Oval 3540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9621" name="Oval 3541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9622" name="Oval 3542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9623" name="Group 3543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9624" name="Group 3544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9625" name="Oval 3545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626" name="Oval 3546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627" name="Oval 3547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9628" name="Group 3548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9629" name="Oval 3549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630" name="Oval 3550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631" name="Oval 3551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9632" name="Oval 3552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9633" name="Oval 3553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9634" name="Group 3554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9635" name="Group 3555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9636" name="Oval 3556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637" name="Oval 3557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638" name="Oval 3558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9639" name="Group 3559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9640" name="Oval 3560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641" name="Oval 3561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642" name="Oval 3562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9643" name="Oval 3563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9644" name="Oval 3564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9645" name="Group 3565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9646" name="Group 3566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9647" name="Oval 3567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648" name="Oval 3568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649" name="Oval 3569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9650" name="Group 3570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9651" name="Oval 3571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652" name="Oval 3572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653" name="Oval 3573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9654" name="Oval 3574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9655" name="Oval 3575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9656" name="Group 3576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9657" name="Group 3577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9658" name="Oval 3578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659" name="Oval 3579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660" name="Oval 3580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9661" name="Group 3581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9662" name="Oval 3582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663" name="Oval 3583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664" name="Oval 3584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9665" name="Oval 3585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9666" name="Oval 3586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9667" name="Group 3587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9668" name="Group 3588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9669" name="Oval 3589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670" name="Oval 3590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671" name="Oval 3591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9672" name="Group 3592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9673" name="Oval 3593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674" name="Oval 3594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675" name="Oval 3595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9676" name="Oval 3596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9677" name="Oval 3597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9678" name="Group 3598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9679" name="Group 3599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9680" name="Oval 3600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681" name="Oval 3601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682" name="Oval 3602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9683" name="Group 3603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9684" name="Oval 3604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685" name="Oval 3605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686" name="Oval 3606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9687" name="Oval 3607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9688" name="Oval 3608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9689" name="Group 3609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9690" name="Group 3610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9691" name="Oval 3611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692" name="Oval 3612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693" name="Oval 3613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9694" name="Group 3614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9695" name="Oval 3615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696" name="Oval 3616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697" name="Oval 3617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9698" name="Oval 3618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9699" name="Oval 3619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9700" name="Group 3620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9701" name="Group 3621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9702" name="Oval 3622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703" name="Oval 3623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704" name="Oval 3624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9705" name="Group 3625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9706" name="Oval 3626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707" name="Oval 3627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708" name="Oval 3628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9709" name="Oval 3629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9710" name="Oval 3630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9711" name="Group 3631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9712" name="Group 3632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9713" name="Oval 3633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714" name="Oval 3634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715" name="Oval 3635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9716" name="Group 3636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9717" name="Oval 3637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718" name="Oval 3638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719" name="Oval 3639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9720" name="Oval 3640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9721" name="Oval 3641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9722" name="Group 3642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9723" name="Group 3643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9724" name="Oval 3644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725" name="Oval 3645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726" name="Oval 3646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9727" name="Group 3647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9728" name="Oval 3648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729" name="Oval 3649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730" name="Oval 3650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9731" name="Oval 3651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9732" name="Oval 3652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9733" name="Group 3653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9734" name="Group 3654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9735" name="Oval 3655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736" name="Oval 3656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737" name="Oval 3657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9738" name="Group 3658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9739" name="Oval 3659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740" name="Oval 3660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741" name="Oval 3661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9742" name="Oval 3662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9743" name="Oval 3663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9744" name="Group 3664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9745" name="Group 3665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9746" name="Oval 3666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747" name="Oval 3667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748" name="Oval 3668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9749" name="Group 3669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9750" name="Oval 3670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751" name="Oval 3671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752" name="Oval 3672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9753" name="Oval 3673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9754" name="Oval 3674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9755" name="Group 3675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9756" name="Group 3676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9757" name="Oval 3677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758" name="Oval 3678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759" name="Oval 3679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9760" name="Group 3680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9761" name="Oval 3681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762" name="Oval 3682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763" name="Oval 3683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9764" name="Oval 3684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9765" name="Oval 3685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9766" name="Group 3686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9767" name="Group 3687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9768" name="Oval 3688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769" name="Oval 3689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770" name="Oval 3690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9771" name="Group 3691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9772" name="Oval 3692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773" name="Oval 3693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774" name="Oval 3694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9775" name="Oval 3695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9776" name="Oval 3696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9777" name="Group 3697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9778" name="Group 3698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9779" name="Oval 3699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780" name="Oval 3700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781" name="Oval 3701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9782" name="Group 3702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9783" name="Oval 3703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784" name="Oval 3704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785" name="Oval 3705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9786" name="Oval 3706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9787" name="Oval 3707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9788" name="Group 3708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9789" name="Group 3709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9790" name="Oval 3710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791" name="Oval 3711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792" name="Oval 3712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9793" name="Group 3713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9794" name="Oval 3714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795" name="Oval 3715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796" name="Oval 3716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9797" name="Oval 3717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9798" name="Oval 3718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9799" name="Group 3719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9800" name="Group 3720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9801" name="Oval 3721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802" name="Oval 3722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803" name="Oval 3723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9804" name="Group 3724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9805" name="Oval 3725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806" name="Oval 3726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807" name="Oval 3727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9808" name="Oval 3728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9809" name="Oval 3729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9810" name="Group 3730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9811" name="Group 3731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9812" name="Oval 3732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813" name="Oval 3733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814" name="Oval 3734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9815" name="Group 3735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9816" name="Oval 3736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817" name="Oval 3737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818" name="Oval 3738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9819" name="Oval 3739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9820" name="Oval 3740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9821" name="Group 3741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9822" name="Group 3742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9823" name="Oval 3743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824" name="Oval 3744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825" name="Oval 3745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9826" name="Group 3746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9827" name="Oval 3747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828" name="Oval 3748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829" name="Oval 3749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9830" name="Oval 3750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9831" name="Oval 3751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9832" name="Group 3752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9833" name="Group 3753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9834" name="Oval 3754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835" name="Oval 3755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836" name="Oval 3756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9837" name="Group 3757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9838" name="Oval 3758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839" name="Oval 3759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840" name="Oval 3760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9841" name="Oval 3761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9842" name="Oval 3762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9843" name="Group 3763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9844" name="Group 3764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9845" name="Oval 3765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846" name="Oval 3766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847" name="Oval 3767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9848" name="Group 3768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9849" name="Oval 3769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850" name="Oval 3770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851" name="Oval 3771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9852" name="Oval 3772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9853" name="Oval 3773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9854" name="Group 3774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9855" name="Group 3775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9856" name="Oval 3776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857" name="Oval 3777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858" name="Oval 3778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9859" name="Group 3779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9860" name="Oval 3780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861" name="Oval 3781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862" name="Oval 3782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9863" name="Oval 3783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9864" name="Oval 3784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9865" name="Group 3785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9866" name="Group 3786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9867" name="Oval 3787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868" name="Oval 3788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869" name="Oval 3789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9870" name="Group 3790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9871" name="Oval 3791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872" name="Oval 3792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873" name="Oval 3793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9874" name="Oval 3794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9875" name="Oval 3795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9876" name="Group 3796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9877" name="Group 3797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9878" name="Oval 3798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879" name="Oval 3799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880" name="Oval 3800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9881" name="Group 3801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9882" name="Oval 3802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883" name="Oval 3803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884" name="Oval 3804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9885" name="Oval 3805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9886" name="Oval 3806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9887" name="Group 3807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9888" name="Group 3808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9889" name="Oval 3809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890" name="Oval 3810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891" name="Oval 3811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9892" name="Group 3812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9893" name="Oval 3813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894" name="Oval 3814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895" name="Oval 3815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9896" name="Oval 3816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9897" name="Oval 3817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9898" name="Group 3818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9899" name="Group 3819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9900" name="Oval 3820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901" name="Oval 3821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902" name="Oval 3822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9903" name="Group 3823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9904" name="Oval 3824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905" name="Oval 3825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906" name="Oval 3826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9907" name="Oval 3827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9908" name="Oval 3828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9909" name="Group 3829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9910" name="Group 3830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9911" name="Oval 3831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912" name="Oval 3832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913" name="Oval 3833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9914" name="Group 3834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9915" name="Oval 3835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916" name="Oval 3836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917" name="Oval 3837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9918" name="Oval 3838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9919" name="Oval 3839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9920" name="Group 3840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9921" name="Group 3841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9922" name="Oval 3842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923" name="Oval 3843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924" name="Oval 3844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9925" name="Group 3845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9926" name="Oval 3846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927" name="Oval 3847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928" name="Oval 3848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9929" name="Oval 3849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9930" name="Oval 3850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9931" name="Group 3851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9932" name="Group 3852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9933" name="Oval 3853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934" name="Oval 3854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935" name="Oval 3855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9936" name="Group 3856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9937" name="Oval 3857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938" name="Oval 3858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939" name="Oval 3859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9940" name="Oval 3860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9941" name="Oval 3861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9942" name="Group 3862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9943" name="Group 3863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9944" name="Oval 3864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945" name="Oval 3865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946" name="Oval 3866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9947" name="Group 3867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9948" name="Oval 3868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949" name="Oval 3869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950" name="Oval 3870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9951" name="Oval 3871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9952" name="Oval 3872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9953" name="Group 3873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9954" name="Group 3874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9955" name="Oval 3875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956" name="Oval 3876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957" name="Oval 3877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9958" name="Group 3878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9959" name="Oval 3879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960" name="Oval 3880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961" name="Oval 3881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9962" name="Oval 3882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9963" name="Oval 3883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9964" name="Group 3884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9965" name="Group 3885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9966" name="Oval 3886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967" name="Oval 3887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968" name="Oval 3888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9969" name="Group 3889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9970" name="Oval 3890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971" name="Oval 3891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972" name="Oval 3892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9973" name="Oval 3893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9974" name="Oval 3894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9975" name="Group 3895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9976" name="Group 3896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9977" name="Oval 3897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978" name="Oval 3898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979" name="Oval 3899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9980" name="Group 3900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9981" name="Oval 3901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982" name="Oval 3902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983" name="Oval 3903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9984" name="Oval 3904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9985" name="Oval 3905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9986" name="Group 3906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9987" name="Group 3907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9988" name="Oval 3908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989" name="Oval 3909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990" name="Oval 3910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49991" name="Group 3911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49992" name="Oval 3912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993" name="Oval 3913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49994" name="Oval 3914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49995" name="Oval 3915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9996" name="Oval 3916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49997" name="Group 3917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49998" name="Group 3918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49999" name="Oval 3919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000" name="Oval 3920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001" name="Oval 3921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50002" name="Group 3922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50003" name="Oval 3923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004" name="Oval 3924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005" name="Oval 3925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50006" name="Oval 3926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50007" name="Oval 3927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50008" name="Group 3928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50009" name="Group 3929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50010" name="Oval 3930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011" name="Oval 3931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012" name="Oval 3932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50013" name="Group 3933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50014" name="Oval 3934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015" name="Oval 3935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016" name="Oval 3936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50017" name="Oval 3937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50018" name="Oval 3938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50019" name="Group 3939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50020" name="Group 3940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50021" name="Oval 3941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022" name="Oval 3942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023" name="Oval 3943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50024" name="Group 3944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50025" name="Oval 3945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026" name="Oval 3946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027" name="Oval 3947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50028" name="Oval 3948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50029" name="Oval 3949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50030" name="Group 3950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50031" name="Group 3951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50032" name="Oval 3952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033" name="Oval 3953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034" name="Oval 3954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50035" name="Group 3955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50036" name="Oval 3956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037" name="Oval 3957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038" name="Oval 3958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50039" name="Oval 3959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50040" name="Oval 3960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50041" name="Group 3961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50042" name="Group 3962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50043" name="Oval 3963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044" name="Oval 3964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045" name="Oval 3965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50046" name="Group 3966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50047" name="Oval 3967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048" name="Oval 3968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049" name="Oval 3969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50050" name="Oval 3970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50051" name="Oval 3971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50052" name="Group 3972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50053" name="Group 3973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50054" name="Oval 3974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055" name="Oval 3975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056" name="Oval 3976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50057" name="Group 3977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50058" name="Oval 3978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059" name="Oval 3979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060" name="Oval 3980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50061" name="Oval 3981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50062" name="Oval 3982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50063" name="Group 3983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50064" name="Group 3984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50065" name="Oval 3985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066" name="Oval 3986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067" name="Oval 3987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50068" name="Group 3988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50069" name="Oval 3989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070" name="Oval 3990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071" name="Oval 3991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50072" name="Oval 3992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50073" name="Oval 3993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50074" name="Group 3994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50075" name="Group 3995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50076" name="Oval 3996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077" name="Oval 3997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078" name="Oval 3998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50079" name="Group 3999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50080" name="Oval 4000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081" name="Oval 4001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082" name="Oval 4002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50083" name="Oval 4003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50084" name="Oval 4004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50085" name="Group 4005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50086" name="Group 4006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50087" name="Oval 4007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088" name="Oval 4008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089" name="Oval 4009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50090" name="Group 4010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50091" name="Oval 4011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092" name="Oval 4012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093" name="Oval 4013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50094" name="Oval 4014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50095" name="Oval 4015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50096" name="Group 4016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50097" name="Group 4017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50098" name="Oval 4018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099" name="Oval 4019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100" name="Oval 4020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50101" name="Group 4021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50102" name="Oval 4022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103" name="Oval 4023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104" name="Oval 4024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50105" name="Oval 4025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50106" name="Oval 4026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50107" name="Group 4027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50108" name="Group 4028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50109" name="Oval 4029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110" name="Oval 4030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111" name="Oval 4031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50112" name="Group 4032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50113" name="Oval 4033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114" name="Oval 4034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115" name="Oval 4035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50116" name="Oval 4036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50117" name="Oval 4037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50118" name="Group 4038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50119" name="Group 4039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50120" name="Oval 4040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121" name="Oval 4041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122" name="Oval 4042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50123" name="Group 4043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50124" name="Oval 4044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125" name="Oval 4045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126" name="Oval 4046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50127" name="Oval 4047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50128" name="Oval 4048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50129" name="Group 4049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50130" name="Group 4050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50131" name="Oval 4051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132" name="Oval 4052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133" name="Oval 4053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50134" name="Group 4054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50135" name="Oval 4055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136" name="Oval 4056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137" name="Oval 4057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50138" name="Oval 4058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50139" name="Oval 4059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50140" name="Group 4060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50141" name="Group 4061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50142" name="Oval 4062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143" name="Oval 4063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144" name="Oval 4064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50145" name="Group 4065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50146" name="Oval 4066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147" name="Oval 4067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148" name="Oval 4068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50149" name="Oval 4069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50150" name="Oval 4070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50151" name="Group 4071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50152" name="Group 4072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50153" name="Oval 4073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154" name="Oval 4074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155" name="Oval 4075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50156" name="Group 4076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50157" name="Oval 4077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158" name="Oval 4078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159" name="Oval 4079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50160" name="Oval 4080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50161" name="Oval 4081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50162" name="Group 4082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50163" name="Group 4083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50164" name="Oval 4084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165" name="Oval 4085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166" name="Oval 4086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50167" name="Group 4087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50168" name="Oval 4088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169" name="Oval 4089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170" name="Oval 4090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50171" name="Oval 4091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50172" name="Oval 4092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50173" name="Group 4093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50174" name="Group 4094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50175" name="Oval 4095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176" name="Oval 4096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177" name="Oval 4097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50178" name="Group 4098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50179" name="Oval 4099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180" name="Oval 4100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181" name="Oval 4101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50182" name="Oval 4102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50183" name="Oval 4103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50184" name="Group 4104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50185" name="Group 4105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50186" name="Oval 4106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187" name="Oval 4107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188" name="Oval 4108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50189" name="Group 4109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50190" name="Oval 4110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191" name="Oval 4111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192" name="Oval 4112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50193" name="Oval 4113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50194" name="Oval 4114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50195" name="Group 4115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50196" name="Group 4116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50197" name="Oval 4117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198" name="Oval 4118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199" name="Oval 4119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50200" name="Group 4120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50201" name="Oval 4121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202" name="Oval 4122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203" name="Oval 4123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50204" name="Oval 4124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50205" name="Oval 4125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50206" name="Group 4126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50207" name="Group 4127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50208" name="Oval 4128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209" name="Oval 4129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210" name="Oval 4130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50211" name="Group 4131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50212" name="Oval 4132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213" name="Oval 4133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214" name="Oval 4134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50215" name="Oval 4135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50216" name="Oval 4136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50217" name="Group 4137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50218" name="Group 4138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50219" name="Oval 4139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220" name="Oval 4140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221" name="Oval 4141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50222" name="Group 4142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50223" name="Oval 4143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224" name="Oval 4144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225" name="Oval 4145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50226" name="Oval 4146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50227" name="Oval 4147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50228" name="Group 4148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50229" name="Group 4149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50230" name="Oval 4150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231" name="Oval 4151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232" name="Oval 4152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50233" name="Group 4153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50234" name="Oval 4154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235" name="Oval 4155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236" name="Oval 4156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50237" name="Oval 4157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50238" name="Oval 4158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50239" name="Group 4159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50240" name="Group 4160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50241" name="Oval 4161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242" name="Oval 4162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243" name="Oval 4163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50244" name="Group 4164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50245" name="Oval 4165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246" name="Oval 4166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247" name="Oval 4167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50248" name="Oval 4168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50249" name="Oval 4169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50250" name="Group 4170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50251" name="Group 4171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50252" name="Oval 4172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253" name="Oval 4173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254" name="Oval 4174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50255" name="Group 4175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50256" name="Oval 4176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257" name="Oval 4177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258" name="Oval 4178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50259" name="Oval 4179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50260" name="Oval 4180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50261" name="Group 4181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50262" name="Group 4182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50263" name="Oval 4183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264" name="Oval 4184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265" name="Oval 4185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50266" name="Group 4186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50267" name="Oval 4187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268" name="Oval 4188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269" name="Oval 4189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50270" name="Oval 4190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50271" name="Oval 4191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50272" name="Group 4192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50273" name="Group 4193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50274" name="Oval 4194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275" name="Oval 4195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276" name="Oval 4196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50277" name="Group 4197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50278" name="Oval 4198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279" name="Oval 4199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280" name="Oval 4200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50281" name="Oval 4201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50282" name="Oval 4202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50283" name="Group 4203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50284" name="Group 4204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50285" name="Oval 4205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286" name="Oval 4206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287" name="Oval 4207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50288" name="Group 4208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50289" name="Oval 4209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290" name="Oval 4210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291" name="Oval 4211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50292" name="Oval 4212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50293" name="Oval 4213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50294" name="Group 4214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50295" name="Group 4215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50296" name="Oval 4216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297" name="Oval 4217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298" name="Oval 4218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50299" name="Group 4219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50300" name="Oval 4220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301" name="Oval 4221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302" name="Oval 4222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50303" name="Oval 4223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50304" name="Oval 4224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50305" name="Group 4225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50306" name="Group 4226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50307" name="Oval 4227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308" name="Oval 4228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309" name="Oval 4229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50310" name="Group 4230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50311" name="Oval 4231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312" name="Oval 4232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313" name="Oval 4233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50314" name="Oval 4234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50315" name="Oval 4235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50316" name="Group 4236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50317" name="Group 4237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50318" name="Oval 4238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319" name="Oval 4239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320" name="Oval 4240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50321" name="Group 4241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50322" name="Oval 4242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323" name="Oval 4243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324" name="Oval 4244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50325" name="Oval 4245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50326" name="Oval 4246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50327" name="Group 4247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50328" name="Group 4248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50329" name="Oval 4249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330" name="Oval 4250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331" name="Oval 4251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50332" name="Group 4252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50333" name="Oval 4253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334" name="Oval 4254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335" name="Oval 4255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50336" name="Oval 4256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50337" name="Oval 4257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50338" name="Group 4258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50339" name="Group 4259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50340" name="Oval 4260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341" name="Oval 4261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342" name="Oval 4262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50343" name="Group 4263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50344" name="Oval 4264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345" name="Oval 4265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346" name="Oval 4266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50347" name="Oval 4267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50348" name="Oval 4268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50349" name="Group 4269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50350" name="Group 4270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50351" name="Oval 4271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352" name="Oval 4272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353" name="Oval 4273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50354" name="Group 4274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50355" name="Oval 4275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356" name="Oval 4276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357" name="Oval 4277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50358" name="Oval 4278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50359" name="Oval 4279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50360" name="Group 4280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50361" name="Group 4281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50362" name="Oval 4282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363" name="Oval 4283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364" name="Oval 4284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50365" name="Group 4285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50366" name="Oval 4286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367" name="Oval 4287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368" name="Oval 4288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50369" name="Oval 4289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50370" name="Oval 4290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50371" name="Group 4291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50372" name="Group 4292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50373" name="Oval 4293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374" name="Oval 4294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375" name="Oval 4295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50376" name="Group 4296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50377" name="Oval 4297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378" name="Oval 4298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379" name="Oval 4299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50380" name="Oval 4300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50381" name="Oval 4301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50382" name="Group 4302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50383" name="Group 4303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50384" name="Oval 4304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385" name="Oval 4305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386" name="Oval 4306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50387" name="Group 4307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50388" name="Oval 4308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389" name="Oval 4309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390" name="Oval 4310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50391" name="Oval 4311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50392" name="Oval 4312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50393" name="Group 4313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50394" name="Group 4314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50395" name="Oval 4315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396" name="Oval 4316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397" name="Oval 4317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50398" name="Group 4318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50399" name="Oval 4319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400" name="Oval 4320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401" name="Oval 4321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50402" name="Oval 4322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50403" name="Oval 4323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50404" name="Group 4324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50405" name="Group 4325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50406" name="Oval 4326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407" name="Oval 4327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408" name="Oval 4328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50409" name="Group 4329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50410" name="Oval 4330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411" name="Oval 4331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412" name="Oval 4332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50413" name="Oval 4333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50414" name="Oval 4334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50415" name="Group 4335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50416" name="Group 4336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50417" name="Oval 4337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418" name="Oval 4338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419" name="Oval 4339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50420" name="Group 4340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50421" name="Oval 4341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422" name="Oval 4342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423" name="Oval 4343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50424" name="Oval 4344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50425" name="Oval 4345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50426" name="Group 4346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50427" name="Group 4347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50428" name="Oval 4348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429" name="Oval 4349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430" name="Oval 4350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50431" name="Group 4351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50432" name="Oval 4352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433" name="Oval 4353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434" name="Oval 4354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50435" name="Oval 4355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50436" name="Oval 4356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50437" name="Group 4357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50438" name="Group 4358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50439" name="Oval 4359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440" name="Oval 4360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441" name="Oval 4361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50442" name="Group 4362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50443" name="Oval 4363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444" name="Oval 4364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445" name="Oval 4365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50446" name="Oval 4366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50447" name="Oval 4367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50448" name="Group 4368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50449" name="Group 4369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50450" name="Oval 4370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451" name="Oval 4371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452" name="Oval 4372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50453" name="Group 4373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50454" name="Oval 4374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455" name="Oval 4375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456" name="Oval 4376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50457" name="Oval 4377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50458" name="Oval 4378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50459" name="Group 4379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50460" name="Group 4380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50461" name="Oval 4381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462" name="Oval 4382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463" name="Oval 4383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50464" name="Group 4384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50465" name="Oval 4385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466" name="Oval 4386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467" name="Oval 4387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50468" name="Oval 4388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50469" name="Oval 4389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50470" name="Group 4390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50471" name="Group 4391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50472" name="Oval 4392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473" name="Oval 4393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474" name="Oval 4394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50475" name="Group 4395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50476" name="Oval 4396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477" name="Oval 4397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478" name="Oval 4398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50479" name="Oval 4399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50480" name="Oval 4400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50481" name="Group 4401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50482" name="Group 4402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50483" name="Oval 4403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484" name="Oval 4404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485" name="Oval 4405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50486" name="Group 4406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50487" name="Oval 4407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488" name="Oval 4408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489" name="Oval 4409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50490" name="Oval 4410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50491" name="Oval 4411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50492" name="Group 4412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50493" name="Group 4413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50494" name="Oval 4414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495" name="Oval 4415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496" name="Oval 4416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50497" name="Group 4417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50498" name="Oval 4418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499" name="Oval 4419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500" name="Oval 4420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50501" name="Oval 4421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50502" name="Oval 4422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50503" name="Group 4423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50504" name="Group 4424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50505" name="Oval 4425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506" name="Oval 4426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507" name="Oval 4427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50508" name="Group 4428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50509" name="Oval 4429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510" name="Oval 4430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511" name="Oval 4431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50512" name="Oval 4432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50513" name="Oval 4433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50514" name="Group 4434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50515" name="Group 4435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50516" name="Oval 4436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517" name="Oval 4437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518" name="Oval 4438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50519" name="Group 4439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50520" name="Oval 4440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521" name="Oval 4441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522" name="Oval 4442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50523" name="Oval 4443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50524" name="Oval 4444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50525" name="Group 4445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50526" name="Group 4446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50527" name="Oval 4447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528" name="Oval 4448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529" name="Oval 4449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50530" name="Group 4450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50531" name="Oval 4451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532" name="Oval 4452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533" name="Oval 4453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50534" name="Oval 4454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50535" name="Oval 4455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50536" name="Group 4456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50537" name="Group 4457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50538" name="Oval 4458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539" name="Oval 4459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540" name="Oval 4460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50541" name="Group 4461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50542" name="Oval 4462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543" name="Oval 4463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544" name="Oval 4464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50545" name="Oval 4465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50546" name="Oval 4466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50547" name="Group 4467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50548" name="Group 4468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50549" name="Oval 4469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550" name="Oval 4470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551" name="Oval 4471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50552" name="Group 4472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50553" name="Oval 4473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554" name="Oval 4474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555" name="Oval 4475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50556" name="Oval 4476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50557" name="Oval 4477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50558" name="Group 4478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50559" name="Group 4479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50560" name="Oval 4480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561" name="Oval 4481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562" name="Oval 4482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50563" name="Group 4483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50564" name="Oval 4484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565" name="Oval 4485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566" name="Oval 4486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50567" name="Oval 4487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50568" name="Oval 4488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50569" name="Group 4489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50570" name="Group 4490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50571" name="Oval 4491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572" name="Oval 4492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573" name="Oval 4493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50574" name="Group 4494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50575" name="Oval 4495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576" name="Oval 4496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577" name="Oval 4497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50578" name="Oval 4498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50579" name="Oval 4499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50580" name="Group 4500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50581" name="Group 4501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50582" name="Oval 4502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583" name="Oval 4503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584" name="Oval 4504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50585" name="Group 4505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50586" name="Oval 4506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587" name="Oval 4507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588" name="Oval 4508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50589" name="Oval 4509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50590" name="Oval 4510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50591" name="Group 4511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50592" name="Group 4512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50593" name="Oval 4513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594" name="Oval 4514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595" name="Oval 4515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50596" name="Group 4516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50597" name="Oval 4517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598" name="Oval 4518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599" name="Oval 4519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50600" name="Oval 4520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50601" name="Oval 4521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50602" name="Group 4522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50603" name="Group 4523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50604" name="Oval 4524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605" name="Oval 4525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606" name="Oval 4526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50607" name="Group 4527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50608" name="Oval 4528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609" name="Oval 4529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610" name="Oval 4530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50611" name="Oval 4531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50612" name="Oval 4532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50613" name="Group 4533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50614" name="Group 4534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50615" name="Oval 4535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616" name="Oval 4536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617" name="Oval 4537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50618" name="Group 4538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50619" name="Oval 4539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620" name="Oval 4540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621" name="Oval 4541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50622" name="Oval 4542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50623" name="Oval 4543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50624" name="Group 4544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50625" name="Group 4545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50626" name="Oval 4546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627" name="Oval 4547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628" name="Oval 4548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50629" name="Group 4549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50630" name="Oval 4550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631" name="Oval 4551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632" name="Oval 4552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50633" name="Oval 4553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50634" name="Oval 4554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50635" name="Group 4555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50636" name="Group 4556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50637" name="Oval 4557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638" name="Oval 4558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639" name="Oval 4559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50640" name="Group 4560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50641" name="Oval 4561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642" name="Oval 4562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643" name="Oval 4563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50644" name="Oval 4564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50645" name="Oval 4565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50646" name="Group 4566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50647" name="Group 4567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50648" name="Oval 4568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649" name="Oval 4569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650" name="Oval 4570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50651" name="Group 4571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50652" name="Oval 4572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653" name="Oval 4573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654" name="Oval 4574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50655" name="Oval 4575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50656" name="Oval 4576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50657" name="Group 4577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50658" name="Group 4578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50659" name="Oval 4579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660" name="Oval 4580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661" name="Oval 4581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50662" name="Group 4582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50663" name="Oval 4583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664" name="Oval 4584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665" name="Oval 4585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50666" name="Oval 4586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50667" name="Oval 4587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50668" name="Group 4588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50669" name="Group 4589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50670" name="Oval 4590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671" name="Oval 4591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672" name="Oval 4592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50673" name="Group 4593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50674" name="Oval 4594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675" name="Oval 4595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676" name="Oval 4596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50677" name="Oval 4597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50678" name="Oval 4598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50679" name="Group 4599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50680" name="Group 4600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50681" name="Oval 4601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682" name="Oval 4602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683" name="Oval 4603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50684" name="Group 4604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50685" name="Oval 4605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686" name="Oval 4606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687" name="Oval 4607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50688" name="Oval 4608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50689" name="Oval 4609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50690" name="Group 4610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50691" name="Group 4611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50692" name="Oval 4612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693" name="Oval 4613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694" name="Oval 4614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50695" name="Group 4615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50696" name="Oval 4616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697" name="Oval 4617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698" name="Oval 4618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50699" name="Oval 4619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50700" name="Oval 4620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50701" name="Group 4621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50702" name="Group 4622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50703" name="Oval 4623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704" name="Oval 4624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705" name="Oval 4625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50706" name="Group 4626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50707" name="Oval 4627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708" name="Oval 4628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709" name="Oval 4629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50710" name="Oval 4630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50711" name="Oval 4631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50712" name="Group 4632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50713" name="Group 4633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50714" name="Oval 4634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715" name="Oval 4635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716" name="Oval 4636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50717" name="Group 4637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50718" name="Oval 4638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719" name="Oval 4639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720" name="Oval 4640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50721" name="Oval 4641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50722" name="Oval 4642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50723" name="Group 4643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50724" name="Group 4644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50725" name="Oval 4645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726" name="Oval 4646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727" name="Oval 4647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50728" name="Group 4648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50729" name="Oval 4649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730" name="Oval 4650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731" name="Oval 4651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50732" name="Oval 4652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50733" name="Oval 4653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50734" name="Group 4654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50735" name="Group 4655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50736" name="Oval 4656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737" name="Oval 4657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738" name="Oval 4658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50739" name="Group 4659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50740" name="Oval 4660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741" name="Oval 4661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742" name="Oval 4662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50743" name="Oval 4663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50744" name="Oval 4664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50745" name="Group 4665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50746" name="Group 4666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50747" name="Oval 4667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748" name="Oval 4668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749" name="Oval 4669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50750" name="Group 4670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50751" name="Oval 4671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752" name="Oval 4672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753" name="Oval 4673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50754" name="Oval 4674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50755" name="Oval 4675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50756" name="Group 4676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50757" name="Group 4677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50758" name="Oval 4678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759" name="Oval 4679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760" name="Oval 4680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50761" name="Group 4681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50762" name="Oval 4682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763" name="Oval 4683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764" name="Oval 4684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50765" name="Oval 4685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50766" name="Oval 4686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50767" name="Group 4687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50768" name="Group 4688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50769" name="Oval 4689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770" name="Oval 4690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771" name="Oval 4691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50772" name="Group 4692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50773" name="Oval 4693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774" name="Oval 4694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775" name="Oval 4695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50776" name="Oval 4696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50777" name="Oval 4697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50778" name="Group 4698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50779" name="Group 4699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50780" name="Oval 4700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781" name="Oval 4701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782" name="Oval 4702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50783" name="Group 4703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50784" name="Oval 4704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785" name="Oval 4705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786" name="Oval 4706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50787" name="Oval 4707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50788" name="Oval 4708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50789" name="Group 4709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50790" name="Group 4710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50791" name="Oval 4711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792" name="Oval 4712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793" name="Oval 4713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50794" name="Group 4714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50795" name="Oval 4715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796" name="Oval 4716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797" name="Oval 4717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50798" name="Oval 4718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50799" name="Oval 4719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50800" name="Group 4720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50801" name="Group 4721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50802" name="Oval 4722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803" name="Oval 4723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804" name="Oval 4724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50805" name="Group 4725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50806" name="Oval 4726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807" name="Oval 4727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808" name="Oval 4728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50809" name="Oval 4729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50810" name="Oval 4730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50811" name="Group 4731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50812" name="Group 4732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50813" name="Oval 4733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814" name="Oval 4734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815" name="Oval 4735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50816" name="Group 4736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50817" name="Oval 4737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818" name="Oval 4738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819" name="Oval 4739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50820" name="Oval 4740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50821" name="Oval 4741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50822" name="Group 4742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50823" name="Group 4743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50824" name="Oval 4744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825" name="Oval 4745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826" name="Oval 4746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50827" name="Group 4747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50828" name="Oval 4748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829" name="Oval 4749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830" name="Oval 4750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50831" name="Oval 4751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50832" name="Oval 4752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50833" name="Group 4753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50834" name="Group 4754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50835" name="Oval 4755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836" name="Oval 4756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837" name="Oval 4757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50838" name="Group 4758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50839" name="Oval 4759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840" name="Oval 4760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841" name="Oval 4761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50842" name="Oval 4762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50843" name="Oval 4763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50844" name="Group 4764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50845" name="Group 4765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50846" name="Oval 4766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847" name="Oval 4767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848" name="Oval 4768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50849" name="Group 4769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50850" name="Oval 4770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851" name="Oval 4771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852" name="Oval 4772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50853" name="Oval 4773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50854" name="Oval 4774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50855" name="Group 4775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50856" name="Group 4776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50857" name="Oval 4777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858" name="Oval 4778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859" name="Oval 4779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50860" name="Group 4780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50861" name="Oval 4781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862" name="Oval 4782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863" name="Oval 4783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50864" name="Oval 4784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50865" name="Oval 4785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50866" name="Group 4786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50867" name="Group 4787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50868" name="Oval 4788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869" name="Oval 4789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870" name="Oval 4790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50871" name="Group 4791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50872" name="Oval 4792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873" name="Oval 4793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874" name="Oval 4794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50875" name="Oval 4795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50876" name="Oval 4796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50877" name="Group 4797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50878" name="Group 4798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50879" name="Oval 4799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880" name="Oval 4800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881" name="Oval 4801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50882" name="Group 4802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50883" name="Oval 4803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884" name="Oval 4804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885" name="Oval 4805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50886" name="Oval 4806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50887" name="Oval 4807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50888" name="Group 4808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50889" name="Group 4809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50890" name="Oval 4810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891" name="Oval 4811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892" name="Oval 4812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50893" name="Group 4813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50894" name="Oval 4814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895" name="Oval 4815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896" name="Oval 4816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50897" name="Oval 4817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50898" name="Oval 4818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50899" name="Group 4819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50900" name="Group 4820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50901" name="Oval 4821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902" name="Oval 4822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903" name="Oval 4823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50904" name="Group 4824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50905" name="Oval 4825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906" name="Oval 4826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907" name="Oval 4827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50908" name="Oval 4828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50909" name="Oval 4829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50910" name="Group 4830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50911" name="Group 4831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50912" name="Oval 4832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913" name="Oval 4833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914" name="Oval 4834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50915" name="Group 4835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50916" name="Oval 4836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917" name="Oval 4837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918" name="Oval 4838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50919" name="Oval 4839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50920" name="Oval 4840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50921" name="Group 4841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50922" name="Group 4842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50923" name="Oval 4843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924" name="Oval 4844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925" name="Oval 4845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50926" name="Group 4846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50927" name="Oval 4847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928" name="Oval 4848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929" name="Oval 4849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50930" name="Oval 4850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50931" name="Oval 4851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50932" name="Group 4852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50933" name="Group 4853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50934" name="Oval 4854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935" name="Oval 4855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936" name="Oval 4856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50937" name="Group 4857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50938" name="Oval 4858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939" name="Oval 4859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940" name="Oval 4860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50941" name="Oval 4861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50942" name="Oval 4862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50943" name="Group 4863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50944" name="Group 4864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50945" name="Oval 4865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946" name="Oval 4866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947" name="Oval 4867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50948" name="Group 4868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50949" name="Oval 4869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950" name="Oval 4870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951" name="Oval 4871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50952" name="Oval 4872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50953" name="Oval 4873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50954" name="Group 4874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50955" name="Group 4875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50956" name="Oval 4876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957" name="Oval 4877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958" name="Oval 4878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50959" name="Group 4879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50960" name="Oval 4880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961" name="Oval 4881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962" name="Oval 4882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50963" name="Oval 4883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50964" name="Oval 4884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50965" name="Group 4885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50966" name="Group 4886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50967" name="Oval 4887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968" name="Oval 4888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969" name="Oval 4889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50970" name="Group 4890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50971" name="Oval 4891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972" name="Oval 4892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973" name="Oval 4893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50974" name="Oval 4894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50975" name="Oval 4895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50976" name="Group 4896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50977" name="Group 4897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50978" name="Oval 4898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979" name="Oval 4899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980" name="Oval 4900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50981" name="Group 4901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50982" name="Oval 4902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983" name="Oval 4903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984" name="Oval 4904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50985" name="Oval 4905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50986" name="Oval 4906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50987" name="Group 4907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50988" name="Group 4908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50989" name="Oval 4909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990" name="Oval 4910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991" name="Oval 4911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50992" name="Group 4912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50993" name="Oval 4913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994" name="Oval 4914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0995" name="Oval 4915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50996" name="Oval 4916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50997" name="Oval 4917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50998" name="Group 4918"/>
        <xdr:cNvGrpSpPr>
          <a:grpSpLocks/>
        </xdr:cNvGrpSpPr>
      </xdr:nvGrpSpPr>
      <xdr:grpSpPr bwMode="auto">
        <a:xfrm>
          <a:off x="3371850" y="8172450"/>
          <a:ext cx="0" cy="0"/>
          <a:chOff x="171" y="116"/>
          <a:chExt cx="291" cy="77"/>
        </a:xfrm>
      </xdr:grpSpPr>
      <xdr:grpSp>
        <xdr:nvGrpSpPr>
          <xdr:cNvPr id="50999" name="Group 4919"/>
          <xdr:cNvGrpSpPr>
            <a:grpSpLocks/>
          </xdr:cNvGrpSpPr>
        </xdr:nvGrpSpPr>
        <xdr:grpSpPr bwMode="auto">
          <a:xfrm>
            <a:off x="171" y="116"/>
            <a:ext cx="21" cy="77"/>
            <a:chOff x="166" y="116"/>
            <a:chExt cx="21" cy="77"/>
          </a:xfrm>
        </xdr:grpSpPr>
        <xdr:sp macro="" textlink="">
          <xdr:nvSpPr>
            <xdr:cNvPr id="51000" name="Oval 4920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1001" name="Oval 4921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1002" name="Oval 4922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grpSp>
        <xdr:nvGrpSpPr>
          <xdr:cNvPr id="51003" name="Group 4923"/>
          <xdr:cNvGrpSpPr>
            <a:grpSpLocks/>
          </xdr:cNvGrpSpPr>
        </xdr:nvGrpSpPr>
        <xdr:grpSpPr bwMode="auto">
          <a:xfrm>
            <a:off x="294" y="116"/>
            <a:ext cx="21" cy="77"/>
            <a:chOff x="166" y="116"/>
            <a:chExt cx="21" cy="77"/>
          </a:xfrm>
        </xdr:grpSpPr>
        <xdr:sp macro="" textlink="">
          <xdr:nvSpPr>
            <xdr:cNvPr id="51004" name="Oval 4924"/>
            <xdr:cNvSpPr>
              <a:spLocks noChangeArrowheads="1"/>
            </xdr:cNvSpPr>
          </xdr:nvSpPr>
          <xdr:spPr bwMode="auto">
            <a:xfrm>
              <a:off x="166" y="116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1005" name="Oval 4925"/>
            <xdr:cNvSpPr>
              <a:spLocks noChangeArrowheads="1"/>
            </xdr:cNvSpPr>
          </xdr:nvSpPr>
          <xdr:spPr bwMode="auto">
            <a:xfrm>
              <a:off x="166" y="144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51006" name="Oval 4926"/>
            <xdr:cNvSpPr>
              <a:spLocks noChangeArrowheads="1"/>
            </xdr:cNvSpPr>
          </xdr:nvSpPr>
          <xdr:spPr bwMode="auto">
            <a:xfrm>
              <a:off x="166" y="172"/>
              <a:ext cx="21" cy="21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51007" name="Oval 4927"/>
          <xdr:cNvSpPr>
            <a:spLocks noChangeArrowheads="1"/>
          </xdr:cNvSpPr>
        </xdr:nvSpPr>
        <xdr:spPr bwMode="auto">
          <a:xfrm>
            <a:off x="441" y="116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51008" name="Oval 4928"/>
          <xdr:cNvSpPr>
            <a:spLocks noChangeArrowheads="1"/>
          </xdr:cNvSpPr>
        </xdr:nvSpPr>
        <xdr:spPr bwMode="auto">
          <a:xfrm>
            <a:off x="441" y="144"/>
            <a:ext cx="21" cy="21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30</xdr:row>
      <xdr:rowOff>0</xdr:rowOff>
    </xdr:from>
    <xdr:to>
      <xdr:col>22</xdr:col>
      <xdr:colOff>0</xdr:colOff>
      <xdr:row>30</xdr:row>
      <xdr:rowOff>0</xdr:rowOff>
    </xdr:to>
    <xdr:sp macro="" textlink="">
      <xdr:nvSpPr>
        <xdr:cNvPr id="36984" name="Text Box 120"/>
        <xdr:cNvSpPr txBox="1">
          <a:spLocks noChangeArrowheads="1"/>
        </xdr:cNvSpPr>
      </xdr:nvSpPr>
      <xdr:spPr bwMode="auto">
        <a:xfrm>
          <a:off x="6315075" y="912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en-US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22</xdr:col>
      <xdr:colOff>0</xdr:colOff>
      <xdr:row>30</xdr:row>
      <xdr:rowOff>0</xdr:rowOff>
    </xdr:from>
    <xdr:to>
      <xdr:col>22</xdr:col>
      <xdr:colOff>0</xdr:colOff>
      <xdr:row>30</xdr:row>
      <xdr:rowOff>0</xdr:rowOff>
    </xdr:to>
    <xdr:sp macro="" textlink="">
      <xdr:nvSpPr>
        <xdr:cNvPr id="36985" name="Text Box 121"/>
        <xdr:cNvSpPr txBox="1">
          <a:spLocks noChangeArrowheads="1"/>
        </xdr:cNvSpPr>
      </xdr:nvSpPr>
      <xdr:spPr bwMode="auto">
        <a:xfrm>
          <a:off x="6315075" y="912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en-US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22</xdr:col>
      <xdr:colOff>0</xdr:colOff>
      <xdr:row>30</xdr:row>
      <xdr:rowOff>0</xdr:rowOff>
    </xdr:from>
    <xdr:to>
      <xdr:col>22</xdr:col>
      <xdr:colOff>0</xdr:colOff>
      <xdr:row>30</xdr:row>
      <xdr:rowOff>0</xdr:rowOff>
    </xdr:to>
    <xdr:sp macro="" textlink="">
      <xdr:nvSpPr>
        <xdr:cNvPr id="36986" name="Text Box 122"/>
        <xdr:cNvSpPr txBox="1">
          <a:spLocks noChangeArrowheads="1"/>
        </xdr:cNvSpPr>
      </xdr:nvSpPr>
      <xdr:spPr bwMode="auto">
        <a:xfrm>
          <a:off x="6315075" y="912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en-US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22</xdr:col>
      <xdr:colOff>0</xdr:colOff>
      <xdr:row>30</xdr:row>
      <xdr:rowOff>0</xdr:rowOff>
    </xdr:from>
    <xdr:to>
      <xdr:col>22</xdr:col>
      <xdr:colOff>0</xdr:colOff>
      <xdr:row>30</xdr:row>
      <xdr:rowOff>0</xdr:rowOff>
    </xdr:to>
    <xdr:sp macro="" textlink="">
      <xdr:nvSpPr>
        <xdr:cNvPr id="36987" name="Text Box 123"/>
        <xdr:cNvSpPr txBox="1">
          <a:spLocks noChangeArrowheads="1"/>
        </xdr:cNvSpPr>
      </xdr:nvSpPr>
      <xdr:spPr bwMode="auto">
        <a:xfrm>
          <a:off x="6315075" y="912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en-US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22</xdr:col>
      <xdr:colOff>0</xdr:colOff>
      <xdr:row>30</xdr:row>
      <xdr:rowOff>0</xdr:rowOff>
    </xdr:from>
    <xdr:to>
      <xdr:col>22</xdr:col>
      <xdr:colOff>0</xdr:colOff>
      <xdr:row>30</xdr:row>
      <xdr:rowOff>0</xdr:rowOff>
    </xdr:to>
    <xdr:sp macro="" textlink="">
      <xdr:nvSpPr>
        <xdr:cNvPr id="36988" name="Text Box 124"/>
        <xdr:cNvSpPr txBox="1">
          <a:spLocks noChangeArrowheads="1"/>
        </xdr:cNvSpPr>
      </xdr:nvSpPr>
      <xdr:spPr bwMode="auto">
        <a:xfrm>
          <a:off x="6315075" y="912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en-US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22</xdr:col>
      <xdr:colOff>0</xdr:colOff>
      <xdr:row>30</xdr:row>
      <xdr:rowOff>0</xdr:rowOff>
    </xdr:from>
    <xdr:to>
      <xdr:col>22</xdr:col>
      <xdr:colOff>0</xdr:colOff>
      <xdr:row>30</xdr:row>
      <xdr:rowOff>0</xdr:rowOff>
    </xdr:to>
    <xdr:sp macro="" textlink="">
      <xdr:nvSpPr>
        <xdr:cNvPr id="36989" name="Text Box 125"/>
        <xdr:cNvSpPr txBox="1">
          <a:spLocks noChangeArrowheads="1"/>
        </xdr:cNvSpPr>
      </xdr:nvSpPr>
      <xdr:spPr bwMode="auto">
        <a:xfrm>
          <a:off x="6315075" y="912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en-US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22</xdr:col>
      <xdr:colOff>0</xdr:colOff>
      <xdr:row>30</xdr:row>
      <xdr:rowOff>0</xdr:rowOff>
    </xdr:from>
    <xdr:to>
      <xdr:col>22</xdr:col>
      <xdr:colOff>0</xdr:colOff>
      <xdr:row>30</xdr:row>
      <xdr:rowOff>0</xdr:rowOff>
    </xdr:to>
    <xdr:sp macro="" textlink="">
      <xdr:nvSpPr>
        <xdr:cNvPr id="36990" name="Text Box 126"/>
        <xdr:cNvSpPr txBox="1">
          <a:spLocks noChangeArrowheads="1"/>
        </xdr:cNvSpPr>
      </xdr:nvSpPr>
      <xdr:spPr bwMode="auto">
        <a:xfrm>
          <a:off x="6315075" y="912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en-US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28</xdr:col>
      <xdr:colOff>0</xdr:colOff>
      <xdr:row>30</xdr:row>
      <xdr:rowOff>0</xdr:rowOff>
    </xdr:from>
    <xdr:to>
      <xdr:col>28</xdr:col>
      <xdr:colOff>0</xdr:colOff>
      <xdr:row>30</xdr:row>
      <xdr:rowOff>0</xdr:rowOff>
    </xdr:to>
    <xdr:sp macro="" textlink="">
      <xdr:nvSpPr>
        <xdr:cNvPr id="9" name="Text Box 120"/>
        <xdr:cNvSpPr txBox="1">
          <a:spLocks noChangeArrowheads="1"/>
        </xdr:cNvSpPr>
      </xdr:nvSpPr>
      <xdr:spPr bwMode="auto">
        <a:xfrm>
          <a:off x="6810375" y="77247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en-US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28</xdr:col>
      <xdr:colOff>0</xdr:colOff>
      <xdr:row>30</xdr:row>
      <xdr:rowOff>0</xdr:rowOff>
    </xdr:from>
    <xdr:to>
      <xdr:col>28</xdr:col>
      <xdr:colOff>0</xdr:colOff>
      <xdr:row>30</xdr:row>
      <xdr:rowOff>0</xdr:rowOff>
    </xdr:to>
    <xdr:sp macro="" textlink="">
      <xdr:nvSpPr>
        <xdr:cNvPr id="10" name="Text Box 121"/>
        <xdr:cNvSpPr txBox="1">
          <a:spLocks noChangeArrowheads="1"/>
        </xdr:cNvSpPr>
      </xdr:nvSpPr>
      <xdr:spPr bwMode="auto">
        <a:xfrm>
          <a:off x="6810375" y="77247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en-US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28</xdr:col>
      <xdr:colOff>0</xdr:colOff>
      <xdr:row>30</xdr:row>
      <xdr:rowOff>0</xdr:rowOff>
    </xdr:from>
    <xdr:to>
      <xdr:col>28</xdr:col>
      <xdr:colOff>0</xdr:colOff>
      <xdr:row>30</xdr:row>
      <xdr:rowOff>0</xdr:rowOff>
    </xdr:to>
    <xdr:sp macro="" textlink="">
      <xdr:nvSpPr>
        <xdr:cNvPr id="11" name="Text Box 122"/>
        <xdr:cNvSpPr txBox="1">
          <a:spLocks noChangeArrowheads="1"/>
        </xdr:cNvSpPr>
      </xdr:nvSpPr>
      <xdr:spPr bwMode="auto">
        <a:xfrm>
          <a:off x="6810375" y="77247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en-US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28</xdr:col>
      <xdr:colOff>0</xdr:colOff>
      <xdr:row>30</xdr:row>
      <xdr:rowOff>0</xdr:rowOff>
    </xdr:from>
    <xdr:to>
      <xdr:col>28</xdr:col>
      <xdr:colOff>0</xdr:colOff>
      <xdr:row>30</xdr:row>
      <xdr:rowOff>0</xdr:rowOff>
    </xdr:to>
    <xdr:sp macro="" textlink="">
      <xdr:nvSpPr>
        <xdr:cNvPr id="12" name="Text Box 123"/>
        <xdr:cNvSpPr txBox="1">
          <a:spLocks noChangeArrowheads="1"/>
        </xdr:cNvSpPr>
      </xdr:nvSpPr>
      <xdr:spPr bwMode="auto">
        <a:xfrm>
          <a:off x="6810375" y="77247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en-US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28</xdr:col>
      <xdr:colOff>0</xdr:colOff>
      <xdr:row>30</xdr:row>
      <xdr:rowOff>0</xdr:rowOff>
    </xdr:from>
    <xdr:to>
      <xdr:col>28</xdr:col>
      <xdr:colOff>0</xdr:colOff>
      <xdr:row>30</xdr:row>
      <xdr:rowOff>0</xdr:rowOff>
    </xdr:to>
    <xdr:sp macro="" textlink="">
      <xdr:nvSpPr>
        <xdr:cNvPr id="13" name="Text Box 124"/>
        <xdr:cNvSpPr txBox="1">
          <a:spLocks noChangeArrowheads="1"/>
        </xdr:cNvSpPr>
      </xdr:nvSpPr>
      <xdr:spPr bwMode="auto">
        <a:xfrm>
          <a:off x="6810375" y="77247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en-US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28</xdr:col>
      <xdr:colOff>0</xdr:colOff>
      <xdr:row>30</xdr:row>
      <xdr:rowOff>0</xdr:rowOff>
    </xdr:from>
    <xdr:to>
      <xdr:col>28</xdr:col>
      <xdr:colOff>0</xdr:colOff>
      <xdr:row>30</xdr:row>
      <xdr:rowOff>0</xdr:rowOff>
    </xdr:to>
    <xdr:sp macro="" textlink="">
      <xdr:nvSpPr>
        <xdr:cNvPr id="14" name="Text Box 125"/>
        <xdr:cNvSpPr txBox="1">
          <a:spLocks noChangeArrowheads="1"/>
        </xdr:cNvSpPr>
      </xdr:nvSpPr>
      <xdr:spPr bwMode="auto">
        <a:xfrm>
          <a:off x="6810375" y="77247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en-US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28</xdr:col>
      <xdr:colOff>0</xdr:colOff>
      <xdr:row>30</xdr:row>
      <xdr:rowOff>0</xdr:rowOff>
    </xdr:from>
    <xdr:to>
      <xdr:col>28</xdr:col>
      <xdr:colOff>0</xdr:colOff>
      <xdr:row>30</xdr:row>
      <xdr:rowOff>0</xdr:rowOff>
    </xdr:to>
    <xdr:sp macro="" textlink="">
      <xdr:nvSpPr>
        <xdr:cNvPr id="15" name="Text Box 126"/>
        <xdr:cNvSpPr txBox="1">
          <a:spLocks noChangeArrowheads="1"/>
        </xdr:cNvSpPr>
      </xdr:nvSpPr>
      <xdr:spPr bwMode="auto">
        <a:xfrm>
          <a:off x="6810375" y="77247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en-US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211932</xdr:colOff>
      <xdr:row>7</xdr:row>
      <xdr:rowOff>223839</xdr:rowOff>
    </xdr:from>
    <xdr:to>
      <xdr:col>11</xdr:col>
      <xdr:colOff>333377</xdr:colOff>
      <xdr:row>17</xdr:row>
      <xdr:rowOff>185739</xdr:rowOff>
    </xdr:to>
    <xdr:sp macro="" textlink="">
      <xdr:nvSpPr>
        <xdr:cNvPr id="45057" name="Text Box 1"/>
        <xdr:cNvSpPr txBox="1">
          <a:spLocks noChangeArrowheads="1"/>
        </xdr:cNvSpPr>
      </xdr:nvSpPr>
      <xdr:spPr bwMode="auto">
        <a:xfrm>
          <a:off x="7412832" y="1976439"/>
          <a:ext cx="2540795" cy="2343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50292" rIns="0" bIns="0" anchor="t" upright="1"/>
        <a:lstStyle/>
        <a:p>
          <a:pPr algn="l" rtl="0">
            <a:defRPr sz="1000"/>
          </a:pPr>
          <a:r>
            <a:rPr lang="th-TH" sz="1600" b="0" i="0" u="none" strike="noStrike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     </a:t>
          </a:r>
          <a:r>
            <a:rPr lang="en-US" sz="1600" b="0" i="0" u="none" strike="noStrike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กรณีสอนทุกกลุ่มสาระ </a:t>
          </a:r>
          <a:endParaRPr lang="en-US" sz="1600" b="0" i="0" u="none" strike="noStrike" baseline="0">
            <a:solidFill>
              <a:srgbClr val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แจงรายละเอียดด้วยว่า สอน ป.2 ทุกกลุ่มสาระ  </a:t>
          </a:r>
        </a:p>
        <a:p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จำนวน 24 ชั่วโมงต่อสัปดาห์นั้น แยกเป็น</a:t>
          </a:r>
        </a:p>
        <a:p>
          <a:pPr algn="l" rtl="0">
            <a:defRPr sz="1000"/>
          </a:pPr>
          <a:r>
            <a:rPr lang="en-US" sz="1600" b="0" i="0" u="none" strike="noStrike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สอนวิชาละกี่ชั่วโมงต่อสัปดาห์ </a:t>
          </a:r>
          <a:r>
            <a:rPr lang="en-US" sz="16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ในช่องสีเหลือง </a:t>
          </a:r>
        </a:p>
        <a:p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แยกย่อยมาเป็นตัวอย่างเท่านั้น </a:t>
          </a:r>
        </a:p>
        <a:p>
          <a:pPr algn="l" rtl="0">
            <a:defRPr sz="1000"/>
          </a:pPr>
          <a:r>
            <a:rPr lang="en-US" sz="1600" b="0" i="0" u="none" strike="noStrike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วิชาไหนที่ไม่ได้แยกย่อยก็ลบทิ้งได้เลย</a:t>
          </a:r>
        </a:p>
        <a:p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ถ้า</a:t>
          </a:r>
          <a:r>
            <a:rPr lang="en-US" sz="1600" b="0" i="0" u="none" strike="noStrike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สอนรวมกันหลายชั้นในเวลาเดียวกัน</a:t>
          </a:r>
        </a:p>
        <a:p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ก็หมายเหตุให้ด้วยค่ะ</a:t>
          </a:r>
        </a:p>
        <a:p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    </a:t>
          </a:r>
          <a:r>
            <a:rPr lang="en-US" sz="16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คนต่อไปก็ทำเหมือนกันค่ะ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09;&#3623;&#3621;&#3593;&#3623;&#3637;/&#3586;&#3657;&#3629;&#3617;&#3641;&#3621;%2010%20&#3617;&#3636;.&#3618;.61/&#3605;&#3657;&#3609;&#3648;&#3619;&#3639;&#3656;&#3629;&#3591;/&#3649;&#3610;&#3610;&#3650;&#3619;&#3591;&#3648;&#3619;&#3637;&#3618;&#3609;%2010%20&#3617;&#3636;.&#3618;.61%20&#3649;&#3585;&#3657;&#3652;&#3586;%2025-06-6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เกณฑ์ กคศ."/>
      <sheetName val="มาตรฐานวิชาเอกประถม"/>
      <sheetName val="มาตรฐานวิชาเอกมัธยม"/>
      <sheetName val="โรงเรียนคิดเกณฑ์พิเศษ"/>
      <sheetName val="แบบเรียนร่วม"/>
      <sheetName val="แบบ ม.พิเศษ"/>
      <sheetName val="แบบ สศศ."/>
      <sheetName val="รร.ปกติ"/>
      <sheetName val="ครูตาม จ.18"/>
      <sheetName val="เมนู"/>
      <sheetName val="สำหรับเขตพื้นที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H1" t="str">
            <v>คลิกเลือก สพท.</v>
          </cell>
        </row>
        <row r="2">
          <cell r="A2" t="str">
            <v>คลิกเลือกประเภทสถานศึกษา</v>
          </cell>
          <cell r="C2" t="str">
            <v>คลิกเลือกองค์กรปกครอง</v>
          </cell>
          <cell r="E2" t="str">
            <v>คลิกเลือกลักษณะพื้นที่สถานศึกษา</v>
          </cell>
          <cell r="H2" t="str">
            <v>สพป.กระบี่</v>
          </cell>
        </row>
        <row r="3">
          <cell r="A3" t="str">
            <v>ป.ประถมศึกษา</v>
          </cell>
          <cell r="C3" t="str">
            <v>1.เทศบาลตำบล</v>
          </cell>
          <cell r="E3" t="str">
            <v>ป.ปกติ</v>
          </cell>
          <cell r="H3" t="str">
            <v>สพป.กรุงเทพมหานคร</v>
          </cell>
        </row>
        <row r="4">
          <cell r="A4" t="str">
            <v>ข.ขยายโอกาส</v>
          </cell>
          <cell r="C4" t="str">
            <v>2.เทศบาลเมือง</v>
          </cell>
          <cell r="E4" t="str">
            <v>ก.กันดาร</v>
          </cell>
          <cell r="H4" t="str">
            <v>สพป.กาญจนบุรี เขต 1</v>
          </cell>
        </row>
        <row r="5">
          <cell r="A5" t="str">
            <v>ม.มัธยมศึกษา</v>
          </cell>
          <cell r="C5" t="str">
            <v>3.เทศบาลนคร</v>
          </cell>
          <cell r="E5" t="str">
            <v>น.ชนกลุ่มน้อย</v>
          </cell>
          <cell r="H5" t="str">
            <v>สพป.กาญจนบุรี เขต 2</v>
          </cell>
        </row>
        <row r="6">
          <cell r="C6" t="str">
            <v>4.อบต.</v>
          </cell>
          <cell r="E6" t="str">
            <v>ช.ชายแดน</v>
          </cell>
          <cell r="H6" t="str">
            <v>สพป.กาญจนบุรี เขต 3</v>
          </cell>
        </row>
        <row r="7">
          <cell r="C7" t="str">
            <v>5.กทม.</v>
          </cell>
          <cell r="E7" t="str">
            <v>ร.พระราชดำริ</v>
          </cell>
          <cell r="H7" t="str">
            <v>สพป.กาญจนบุรี เขต 4</v>
          </cell>
        </row>
        <row r="8">
          <cell r="E8" t="str">
            <v>ภ.ภูเขา</v>
          </cell>
          <cell r="H8" t="str">
            <v>สพป.กาฬสินธุ์ เขต 1</v>
          </cell>
        </row>
        <row r="9">
          <cell r="E9" t="str">
            <v>บ.บนเกาะ</v>
          </cell>
          <cell r="H9" t="str">
            <v>สพป.กาฬสินธุ์ เขต 2</v>
          </cell>
        </row>
        <row r="10">
          <cell r="E10" t="str">
            <v>ส.เสี่ยงภัย</v>
          </cell>
          <cell r="H10" t="str">
            <v>สพป.กาฬสินธุ์ เขต 3</v>
          </cell>
        </row>
        <row r="11">
          <cell r="E11" t="str">
            <v>พ.พื้นที่พิเศษตามประกาศกระทรวงการคลัง</v>
          </cell>
          <cell r="H11" t="str">
            <v>สพป.กำแพงเพชร เขต 1</v>
          </cell>
        </row>
        <row r="12">
          <cell r="H12" t="str">
            <v>สพป.กำแพงเพชร เขต 2</v>
          </cell>
        </row>
        <row r="13">
          <cell r="H13" t="str">
            <v>สพป.ขอนแก่น เขต 1</v>
          </cell>
        </row>
        <row r="14">
          <cell r="H14" t="str">
            <v>สพป.ขอนแก่น เขต 2</v>
          </cell>
        </row>
        <row r="15">
          <cell r="H15" t="str">
            <v>สพป.ขอนแก่น เขต 3</v>
          </cell>
        </row>
        <row r="16">
          <cell r="H16" t="str">
            <v>สพป.ขอนแก่น เขต 4</v>
          </cell>
        </row>
        <row r="17">
          <cell r="H17" t="str">
            <v>สพป.ขอนแก่น เขต 5</v>
          </cell>
        </row>
        <row r="18">
          <cell r="H18" t="str">
            <v>สพป.จันทบุรี เขต 1</v>
          </cell>
        </row>
        <row r="19">
          <cell r="H19" t="str">
            <v>สพป.จันทบุรี เขต 2</v>
          </cell>
        </row>
        <row r="20">
          <cell r="H20" t="str">
            <v>สพป.ฉะเชิงเทรา เขต 1</v>
          </cell>
        </row>
        <row r="21">
          <cell r="H21" t="str">
            <v>สพป.ฉะเชิงเทรา เขต 2</v>
          </cell>
        </row>
        <row r="22">
          <cell r="H22" t="str">
            <v>สพป.ชลบุรี เขต 1</v>
          </cell>
        </row>
        <row r="23">
          <cell r="H23" t="str">
            <v>สพป.ชลบุรี เขต 2</v>
          </cell>
        </row>
        <row r="24">
          <cell r="H24" t="str">
            <v>สพป.ชลบุรี เขต 3</v>
          </cell>
        </row>
        <row r="25">
          <cell r="H25" t="str">
            <v>สพป.ชัยนาท</v>
          </cell>
        </row>
        <row r="26">
          <cell r="H26" t="str">
            <v>สพป.ชัยภูมิ เขต 1</v>
          </cell>
        </row>
        <row r="27">
          <cell r="H27" t="str">
            <v>สพป.ชัยภูมิ เขต 2</v>
          </cell>
        </row>
        <row r="28">
          <cell r="H28" t="str">
            <v>สพป.ชัยภูมิ เขต 3</v>
          </cell>
        </row>
        <row r="29">
          <cell r="H29" t="str">
            <v>สพป.ชุมพร เขต 1</v>
          </cell>
        </row>
        <row r="30">
          <cell r="H30" t="str">
            <v>สพป.ชุมพร เขต 2</v>
          </cell>
        </row>
        <row r="31">
          <cell r="H31" t="str">
            <v>สพป.เชียงราย เขต 1</v>
          </cell>
        </row>
        <row r="32">
          <cell r="H32" t="str">
            <v>สพป.เชียงราย เขต 2</v>
          </cell>
        </row>
        <row r="33">
          <cell r="H33" t="str">
            <v>สพป.เชียงราย เขต 3</v>
          </cell>
        </row>
        <row r="34">
          <cell r="H34" t="str">
            <v>สพป.เชียงราย เขต 4</v>
          </cell>
        </row>
        <row r="35">
          <cell r="H35" t="str">
            <v>สพป.เชียงใหม่ เขต 1</v>
          </cell>
        </row>
        <row r="36">
          <cell r="H36" t="str">
            <v>สพป.เชียงใหม่ เขต 2</v>
          </cell>
        </row>
        <row r="37">
          <cell r="H37" t="str">
            <v>สพป.เชียงใหม่ เขต 3</v>
          </cell>
        </row>
        <row r="38">
          <cell r="H38" t="str">
            <v>สพป.เชียงใหม่ เขต 4</v>
          </cell>
        </row>
        <row r="39">
          <cell r="H39" t="str">
            <v>สพป.เชียงใหม่ เขต 5</v>
          </cell>
        </row>
        <row r="40">
          <cell r="H40" t="str">
            <v>สพป.เชียงใหม่ เขต 6</v>
          </cell>
        </row>
        <row r="41">
          <cell r="H41" t="str">
            <v>สพป.ตรัง เขต 1</v>
          </cell>
        </row>
        <row r="42">
          <cell r="H42" t="str">
            <v>สพป.ตรัง เขต 2</v>
          </cell>
        </row>
        <row r="43">
          <cell r="H43" t="str">
            <v>สพป.ตราด</v>
          </cell>
        </row>
        <row r="44">
          <cell r="H44" t="str">
            <v>สพป.ตาก เขต 1</v>
          </cell>
        </row>
        <row r="45">
          <cell r="H45" t="str">
            <v>สพป.ตาก เขต 2</v>
          </cell>
        </row>
        <row r="46">
          <cell r="H46" t="str">
            <v>สพป.นครนายก</v>
          </cell>
        </row>
        <row r="47">
          <cell r="H47" t="str">
            <v>สพป.นครปฐม เขต 1</v>
          </cell>
        </row>
        <row r="48">
          <cell r="H48" t="str">
            <v>สพป.นครปฐม เขต 2</v>
          </cell>
        </row>
        <row r="49">
          <cell r="H49" t="str">
            <v>สพป.นครพนม เขต 1</v>
          </cell>
        </row>
        <row r="50">
          <cell r="H50" t="str">
            <v>สพป.นครพนม เขต 2</v>
          </cell>
        </row>
        <row r="51">
          <cell r="H51" t="str">
            <v>สพป.นครราชสีมา เขต 1</v>
          </cell>
        </row>
        <row r="52">
          <cell r="H52" t="str">
            <v>สพป.นครราชสีมา เขต 2</v>
          </cell>
        </row>
        <row r="53">
          <cell r="H53" t="str">
            <v>สพป.นครราชสีมา เขต 3</v>
          </cell>
        </row>
        <row r="54">
          <cell r="H54" t="str">
            <v>สพป.นครราชสีมา เขต 4</v>
          </cell>
        </row>
        <row r="55">
          <cell r="H55" t="str">
            <v>สพป.นครราชสีมา เขต 5</v>
          </cell>
        </row>
        <row r="56">
          <cell r="H56" t="str">
            <v>สพป.นครราชสีมา เขต 6</v>
          </cell>
        </row>
        <row r="57">
          <cell r="H57" t="str">
            <v>สพป.นครราชสีมา เขต 7</v>
          </cell>
        </row>
        <row r="58">
          <cell r="H58" t="str">
            <v>สพป.นครศรีธรรมราช เขต 1</v>
          </cell>
        </row>
        <row r="59">
          <cell r="H59" t="str">
            <v>สพป.นครศรีธรรมราช เขต 2</v>
          </cell>
        </row>
        <row r="60">
          <cell r="H60" t="str">
            <v>สพป.นครศรีธรรมราช เขต 3</v>
          </cell>
        </row>
        <row r="61">
          <cell r="H61" t="str">
            <v>สพป.นครศรีธรรมราช เขต 4</v>
          </cell>
        </row>
        <row r="62">
          <cell r="H62" t="str">
            <v>สพป.นครสวรรค์ เขต 1</v>
          </cell>
        </row>
        <row r="63">
          <cell r="H63" t="str">
            <v>สพป.นครสวรรค์ เขต 2</v>
          </cell>
        </row>
        <row r="64">
          <cell r="H64" t="str">
            <v>สพป.นครสวรรค์ เขต 3</v>
          </cell>
        </row>
        <row r="65">
          <cell r="H65" t="str">
            <v>สพป.นนทบุรี เขต 1</v>
          </cell>
        </row>
        <row r="66">
          <cell r="H66" t="str">
            <v>สพป.นนทบุรี เขต 2</v>
          </cell>
        </row>
        <row r="67">
          <cell r="H67" t="str">
            <v>สพป.นราธิวาส เขต 1</v>
          </cell>
        </row>
        <row r="68">
          <cell r="H68" t="str">
            <v>สพป.นราธิวาส เขต 2</v>
          </cell>
        </row>
        <row r="69">
          <cell r="H69" t="str">
            <v>สพป.นราธิวาส เขต 3</v>
          </cell>
        </row>
        <row r="70">
          <cell r="H70" t="str">
            <v>สพป.น่าน เขต 1</v>
          </cell>
        </row>
        <row r="71">
          <cell r="H71" t="str">
            <v>สพป.น่าน เขต 2</v>
          </cell>
        </row>
        <row r="72">
          <cell r="H72" t="str">
            <v>สพป.บึงกาฬ</v>
          </cell>
        </row>
        <row r="73">
          <cell r="H73" t="str">
            <v>สพป.บุรีรัมย์ เขต 1</v>
          </cell>
        </row>
        <row r="74">
          <cell r="H74" t="str">
            <v>สพป.บุรีรัมย์ เขต 2</v>
          </cell>
        </row>
        <row r="75">
          <cell r="H75" t="str">
            <v>สพป.บุรีรัมย์ เขต 3</v>
          </cell>
        </row>
        <row r="76">
          <cell r="H76" t="str">
            <v>สพป.บุรีรัมย์ เขต 4</v>
          </cell>
        </row>
        <row r="77">
          <cell r="H77" t="str">
            <v>สพป.ปทุมธานี เขต 1</v>
          </cell>
        </row>
        <row r="78">
          <cell r="H78" t="str">
            <v>สพป.ปทุมธานี เขต 2</v>
          </cell>
        </row>
        <row r="79">
          <cell r="H79" t="str">
            <v>สพป.ประจวบคีรีขันธ์ เขต 1</v>
          </cell>
        </row>
        <row r="80">
          <cell r="H80" t="str">
            <v>สพป.ประจวบคีรีขันธ์ เขต 2</v>
          </cell>
        </row>
        <row r="81">
          <cell r="H81" t="str">
            <v>สพป.ปราจีนบุรี เขต 1</v>
          </cell>
        </row>
        <row r="82">
          <cell r="H82" t="str">
            <v>สพป.ปราจีนบุรี เขต 2</v>
          </cell>
        </row>
        <row r="83">
          <cell r="H83" t="str">
            <v>สพป.ปัตตานี เขต 1</v>
          </cell>
        </row>
        <row r="84">
          <cell r="H84" t="str">
            <v>สพป.ปัตตานี เขต 2</v>
          </cell>
        </row>
        <row r="85">
          <cell r="H85" t="str">
            <v>สพป.ปัตตานี เขต 3</v>
          </cell>
        </row>
        <row r="86">
          <cell r="H86" t="str">
            <v>สพป.พระนครศรีอยุธยา เขต 1</v>
          </cell>
        </row>
        <row r="87">
          <cell r="H87" t="str">
            <v>สพป.พระนครศรีอยุธยา เขต 2</v>
          </cell>
        </row>
        <row r="88">
          <cell r="H88" t="str">
            <v>สพป.พะเยา เขต 1</v>
          </cell>
        </row>
        <row r="89">
          <cell r="H89" t="str">
            <v>สพป.พะเยา เขต 2</v>
          </cell>
        </row>
        <row r="90">
          <cell r="H90" t="str">
            <v>สพป.พังงา</v>
          </cell>
        </row>
        <row r="91">
          <cell r="H91" t="str">
            <v>สพป.พัทลุง เขต 1</v>
          </cell>
        </row>
        <row r="92">
          <cell r="H92" t="str">
            <v>สพป.พัทลุง เขต 2</v>
          </cell>
        </row>
        <row r="93">
          <cell r="H93" t="str">
            <v>สพป.พิจิตร เขต 1</v>
          </cell>
        </row>
        <row r="94">
          <cell r="H94" t="str">
            <v>สพป.พิจิตร เขต 2</v>
          </cell>
        </row>
        <row r="95">
          <cell r="H95" t="str">
            <v>สพป.พิษณุโลก เขต 1</v>
          </cell>
        </row>
        <row r="96">
          <cell r="H96" t="str">
            <v>สพป.พิษณุโลก เขต 2</v>
          </cell>
        </row>
        <row r="97">
          <cell r="H97" t="str">
            <v>สพป.พิษณุโลก เขต 3</v>
          </cell>
        </row>
        <row r="98">
          <cell r="H98" t="str">
            <v>สพป.เพชรบุรี เขต 1</v>
          </cell>
        </row>
        <row r="99">
          <cell r="H99" t="str">
            <v>สพป.เพชรบุรี เขต 2</v>
          </cell>
        </row>
        <row r="100">
          <cell r="H100" t="str">
            <v>สพป.เพชรบูรณ์ เขต 1</v>
          </cell>
        </row>
        <row r="101">
          <cell r="H101" t="str">
            <v>สพป.เพชรบูรณ์ เขต 2</v>
          </cell>
        </row>
        <row r="102">
          <cell r="H102" t="str">
            <v>สพป.เพชรบูรณ์ เขต 3</v>
          </cell>
        </row>
        <row r="103">
          <cell r="H103" t="str">
            <v>สพป.แพร่ เขต 1</v>
          </cell>
        </row>
        <row r="104">
          <cell r="H104" t="str">
            <v>สพป.แพร่ เขต 2</v>
          </cell>
        </row>
        <row r="105">
          <cell r="H105" t="str">
            <v>สพป.ภูเก็ต</v>
          </cell>
        </row>
        <row r="106">
          <cell r="H106" t="str">
            <v>สพป.มหาสารคาม เขต 1</v>
          </cell>
        </row>
        <row r="107">
          <cell r="H107" t="str">
            <v>สพป.มหาสารคาม เขต 2</v>
          </cell>
        </row>
        <row r="108">
          <cell r="H108" t="str">
            <v>สพป.มหาสารคาม เขต 3</v>
          </cell>
        </row>
        <row r="109">
          <cell r="H109" t="str">
            <v>สพป.มุกดาหาร</v>
          </cell>
        </row>
        <row r="110">
          <cell r="H110" t="str">
            <v>สพป.แม่ฮ่องสอน เขต 1</v>
          </cell>
        </row>
        <row r="111">
          <cell r="H111" t="str">
            <v>สพป.แม่ฮ่องสอน เขต 2</v>
          </cell>
        </row>
        <row r="112">
          <cell r="H112" t="str">
            <v>สพป.ยโสธร เขต 1</v>
          </cell>
        </row>
        <row r="113">
          <cell r="H113" t="str">
            <v>สพป.ยโสธร เขต 2</v>
          </cell>
        </row>
        <row r="114">
          <cell r="H114" t="str">
            <v>สพป.ยะลา เขต 1</v>
          </cell>
        </row>
        <row r="115">
          <cell r="H115" t="str">
            <v>สพป.ยะลา เขต 2</v>
          </cell>
        </row>
        <row r="116">
          <cell r="H116" t="str">
            <v>สพป.ยะลา เขต 3</v>
          </cell>
        </row>
        <row r="117">
          <cell r="H117" t="str">
            <v>สพป.ร้อยเอ็ด เขต 1</v>
          </cell>
        </row>
        <row r="118">
          <cell r="H118" t="str">
            <v>สพป.ร้อยเอ็ด เขต 2</v>
          </cell>
        </row>
        <row r="119">
          <cell r="H119" t="str">
            <v>สพป.ร้อยเอ็ด เขต 3</v>
          </cell>
        </row>
        <row r="120">
          <cell r="H120" t="str">
            <v>สพป.ระนอง</v>
          </cell>
        </row>
        <row r="121">
          <cell r="H121" t="str">
            <v>สพป.ระยอง เขต 1</v>
          </cell>
        </row>
        <row r="122">
          <cell r="H122" t="str">
            <v>สพป.ระยอง เขต 2</v>
          </cell>
        </row>
        <row r="123">
          <cell r="H123" t="str">
            <v>สพป.ราชบุรี เขต 1</v>
          </cell>
        </row>
        <row r="124">
          <cell r="H124" t="str">
            <v>สพป.ราชบุรี เขต 2</v>
          </cell>
        </row>
        <row r="125">
          <cell r="H125" t="str">
            <v>สพป.ลพบุรี เขต 1</v>
          </cell>
        </row>
        <row r="126">
          <cell r="H126" t="str">
            <v>สพป.ลพบุรี เขต 2</v>
          </cell>
        </row>
        <row r="127">
          <cell r="H127" t="str">
            <v>สพป.ลำปาง เขต 1</v>
          </cell>
        </row>
        <row r="128">
          <cell r="H128" t="str">
            <v>สพป.ลำปาง เขต 2</v>
          </cell>
        </row>
        <row r="129">
          <cell r="H129" t="str">
            <v>สพป.ลำปาง เขต 3</v>
          </cell>
        </row>
        <row r="130">
          <cell r="H130" t="str">
            <v>สพป.ลำพูน เขต 1</v>
          </cell>
        </row>
        <row r="131">
          <cell r="H131" t="str">
            <v>สพป.ลำพูน เขต 2</v>
          </cell>
        </row>
        <row r="132">
          <cell r="H132" t="str">
            <v>สพป.เลย เขต 1</v>
          </cell>
        </row>
        <row r="133">
          <cell r="H133" t="str">
            <v>สพป.เลย เขต 2</v>
          </cell>
        </row>
        <row r="134">
          <cell r="H134" t="str">
            <v>สพป.เลย เขต 3</v>
          </cell>
        </row>
        <row r="135">
          <cell r="H135" t="str">
            <v>สพป.ศรีสะเกษ เขต 1</v>
          </cell>
        </row>
        <row r="136">
          <cell r="H136" t="str">
            <v>สพป.ศรีสะเกษ เขต 2</v>
          </cell>
        </row>
        <row r="137">
          <cell r="H137" t="str">
            <v>สพป.ศรีสะเกษ เขต 3</v>
          </cell>
        </row>
        <row r="138">
          <cell r="H138" t="str">
            <v>สพป.ศรีสะเกษ เขต 4</v>
          </cell>
        </row>
        <row r="139">
          <cell r="H139" t="str">
            <v>สพป.สกลนคร เขต 1</v>
          </cell>
        </row>
        <row r="140">
          <cell r="H140" t="str">
            <v>สพป.สกลนคร เขต 2</v>
          </cell>
        </row>
        <row r="141">
          <cell r="H141" t="str">
            <v>สพป.สกลนคร เขต 3</v>
          </cell>
        </row>
        <row r="142">
          <cell r="H142" t="str">
            <v>สพป.สงขลา เขต 1</v>
          </cell>
        </row>
        <row r="143">
          <cell r="H143" t="str">
            <v>สพป.สงขลา เขต 2</v>
          </cell>
        </row>
        <row r="144">
          <cell r="H144" t="str">
            <v>สพป.สงขลา เขต 3</v>
          </cell>
        </row>
        <row r="145">
          <cell r="H145" t="str">
            <v>สพป.สตูล</v>
          </cell>
        </row>
        <row r="146">
          <cell r="H146" t="str">
            <v>สพป.สมุทรปราการ เขต 1</v>
          </cell>
        </row>
        <row r="147">
          <cell r="H147" t="str">
            <v>สพป.สมุทรปราการ เขต 2</v>
          </cell>
        </row>
        <row r="148">
          <cell r="H148" t="str">
            <v>สพป.สมุทรสงคราม</v>
          </cell>
        </row>
        <row r="149">
          <cell r="H149" t="str">
            <v>สพป.สมุทรสาคร</v>
          </cell>
        </row>
        <row r="150">
          <cell r="H150" t="str">
            <v>สพป.สระแก้ว เขต 1</v>
          </cell>
        </row>
        <row r="151">
          <cell r="H151" t="str">
            <v>สพป.สระแก้ว เขต 2</v>
          </cell>
        </row>
        <row r="152">
          <cell r="H152" t="str">
            <v>สพป.สระบุรี เขต 1</v>
          </cell>
        </row>
        <row r="153">
          <cell r="H153" t="str">
            <v>สพป.สระบุรี เขต 2</v>
          </cell>
        </row>
        <row r="154">
          <cell r="H154" t="str">
            <v>สพป.สิงห์บุรี</v>
          </cell>
        </row>
        <row r="155">
          <cell r="H155" t="str">
            <v>สพป.สุโขทัย เขต 1</v>
          </cell>
        </row>
        <row r="156">
          <cell r="H156" t="str">
            <v>สพป.สุโขทัย เขต 2</v>
          </cell>
        </row>
        <row r="157">
          <cell r="H157" t="str">
            <v>สพป.สุพรรณบุรี เขต 1</v>
          </cell>
        </row>
        <row r="158">
          <cell r="H158" t="str">
            <v>สพป.สุพรรณบุรี เขต 2</v>
          </cell>
        </row>
        <row r="159">
          <cell r="H159" t="str">
            <v>สพป.สุพรรณบุรี เขต 3</v>
          </cell>
        </row>
        <row r="160">
          <cell r="H160" t="str">
            <v>สพป.สุราษฎร์ธานี เขต 1</v>
          </cell>
        </row>
        <row r="161">
          <cell r="H161" t="str">
            <v>สพป.สุราษฎร์ธานี เขต 2</v>
          </cell>
        </row>
        <row r="162">
          <cell r="H162" t="str">
            <v>สพป.สุราษฎร์ธานี เขต 3</v>
          </cell>
        </row>
        <row r="163">
          <cell r="H163" t="str">
            <v>สพป.สุรินทร์ เขต 1</v>
          </cell>
        </row>
        <row r="164">
          <cell r="H164" t="str">
            <v>สพป.สุรินทร์ เขต 2</v>
          </cell>
        </row>
        <row r="165">
          <cell r="H165" t="str">
            <v>สพป.สุรินทร์ เขต 3</v>
          </cell>
        </row>
        <row r="166">
          <cell r="H166" t="str">
            <v>สพป.หนองคาย เขต 1</v>
          </cell>
        </row>
        <row r="167">
          <cell r="H167" t="str">
            <v>สพป.หนองคาย เขต 2</v>
          </cell>
        </row>
        <row r="168">
          <cell r="H168" t="str">
            <v>สพป.หนองบัวลำภู เขต 1</v>
          </cell>
        </row>
        <row r="169">
          <cell r="H169" t="str">
            <v>สพป.หนองบัวลำภู เขต 2</v>
          </cell>
        </row>
        <row r="170">
          <cell r="H170" t="str">
            <v>สพป.อ่างทอง</v>
          </cell>
        </row>
        <row r="171">
          <cell r="H171" t="str">
            <v>สพป.อำนาจเจริญ</v>
          </cell>
        </row>
        <row r="172">
          <cell r="H172" t="str">
            <v>สพป.อุดรธานี เขต 1</v>
          </cell>
        </row>
        <row r="173">
          <cell r="H173" t="str">
            <v>สพป.อุดรธานี เขต 2</v>
          </cell>
        </row>
        <row r="174">
          <cell r="H174" t="str">
            <v>สพป.อุดรธานี เขต 3</v>
          </cell>
        </row>
        <row r="175">
          <cell r="H175" t="str">
            <v>สพป.อุดรธานี เขต 4</v>
          </cell>
        </row>
        <row r="176">
          <cell r="H176" t="str">
            <v>สพป.อุตรดิตถ์ เขต 1</v>
          </cell>
        </row>
        <row r="177">
          <cell r="H177" t="str">
            <v>สพป.อุตรดิตถ์ เขต 2</v>
          </cell>
        </row>
        <row r="178">
          <cell r="H178" t="str">
            <v>สพป.อุทัยธานี เขต 1</v>
          </cell>
        </row>
        <row r="179">
          <cell r="H179" t="str">
            <v>สพป.อุทัยธานี เขต 2</v>
          </cell>
        </row>
        <row r="180">
          <cell r="H180" t="str">
            <v>สพป.อุบลราชธานี เขต 1</v>
          </cell>
        </row>
        <row r="181">
          <cell r="H181" t="str">
            <v>สพป.อุบลราชธานี เขต 2</v>
          </cell>
        </row>
        <row r="182">
          <cell r="H182" t="str">
            <v>สพป.อุบลราชธานี เขต 3</v>
          </cell>
        </row>
        <row r="183">
          <cell r="H183" t="str">
            <v>สพป.อุบลราชธานี เขต 4</v>
          </cell>
        </row>
        <row r="184">
          <cell r="H184" t="str">
            <v>สพป.อุบลราชธานี เขต 5</v>
          </cell>
        </row>
        <row r="185">
          <cell r="H185" t="str">
            <v>สพม. เขต 1</v>
          </cell>
        </row>
        <row r="186">
          <cell r="H186" t="str">
            <v>สพม. เขต 2</v>
          </cell>
        </row>
        <row r="187">
          <cell r="H187" t="str">
            <v>สพม. เขต 3</v>
          </cell>
        </row>
        <row r="188">
          <cell r="H188" t="str">
            <v>สพม. เขต 4</v>
          </cell>
        </row>
        <row r="189">
          <cell r="H189" t="str">
            <v>สพม. เขต 5</v>
          </cell>
        </row>
        <row r="190">
          <cell r="H190" t="str">
            <v>สพม. เขต 6</v>
          </cell>
        </row>
        <row r="191">
          <cell r="H191" t="str">
            <v>สพม. เขต 7</v>
          </cell>
        </row>
        <row r="192">
          <cell r="H192" t="str">
            <v>สพม. เขต 8</v>
          </cell>
        </row>
        <row r="193">
          <cell r="H193" t="str">
            <v>สพม. เขต 9</v>
          </cell>
        </row>
        <row r="194">
          <cell r="H194" t="str">
            <v>สพม. เขต 10</v>
          </cell>
        </row>
        <row r="195">
          <cell r="H195" t="str">
            <v>สพม. เขต 11</v>
          </cell>
        </row>
        <row r="196">
          <cell r="H196" t="str">
            <v>สพม. เขต 12</v>
          </cell>
        </row>
        <row r="197">
          <cell r="H197" t="str">
            <v>สพม. เขต 13</v>
          </cell>
        </row>
        <row r="198">
          <cell r="H198" t="str">
            <v>สพม. เขต 14</v>
          </cell>
        </row>
        <row r="199">
          <cell r="H199" t="str">
            <v>สพม. เขต 15</v>
          </cell>
        </row>
        <row r="200">
          <cell r="H200" t="str">
            <v>สพม. เขต 16</v>
          </cell>
        </row>
        <row r="201">
          <cell r="H201" t="str">
            <v>สพม. เขต 17</v>
          </cell>
        </row>
        <row r="202">
          <cell r="H202" t="str">
            <v>สพม. เขต 18</v>
          </cell>
        </row>
        <row r="203">
          <cell r="H203" t="str">
            <v>สพม. เขต 19</v>
          </cell>
        </row>
        <row r="204">
          <cell r="H204" t="str">
            <v>สพม. เขต 20</v>
          </cell>
        </row>
        <row r="205">
          <cell r="H205" t="str">
            <v>สพม. เขต 21</v>
          </cell>
        </row>
        <row r="206">
          <cell r="H206" t="str">
            <v>สพม. เขต 22</v>
          </cell>
        </row>
        <row r="207">
          <cell r="H207" t="str">
            <v>สพม. เขต 23</v>
          </cell>
        </row>
        <row r="208">
          <cell r="H208" t="str">
            <v>สพม. เขต 24</v>
          </cell>
        </row>
        <row r="209">
          <cell r="H209" t="str">
            <v>สพม. เขต 25</v>
          </cell>
        </row>
        <row r="210">
          <cell r="H210" t="str">
            <v>สพม. เขต 26</v>
          </cell>
        </row>
        <row r="211">
          <cell r="H211" t="str">
            <v>สพม. เขต 27</v>
          </cell>
        </row>
        <row r="212">
          <cell r="H212" t="str">
            <v>สพม. เขต 28</v>
          </cell>
        </row>
        <row r="213">
          <cell r="H213" t="str">
            <v>สพม. เขต 29</v>
          </cell>
        </row>
        <row r="214">
          <cell r="H214" t="str">
            <v>สพม. เขต 30</v>
          </cell>
        </row>
        <row r="215">
          <cell r="H215" t="str">
            <v>สพม. เขต 31</v>
          </cell>
        </row>
        <row r="216">
          <cell r="H216" t="str">
            <v>สพม. เขต 32</v>
          </cell>
        </row>
        <row r="217">
          <cell r="H217" t="str">
            <v>สพม. เขต 33</v>
          </cell>
        </row>
        <row r="218">
          <cell r="H218" t="str">
            <v>สพม. เขต 34</v>
          </cell>
        </row>
        <row r="219">
          <cell r="H219" t="str">
            <v>สพม. เขต 35</v>
          </cell>
        </row>
        <row r="220">
          <cell r="H220" t="str">
            <v>สพม. เขต 36</v>
          </cell>
        </row>
        <row r="221">
          <cell r="H221" t="str">
            <v>สพม. เขต 37</v>
          </cell>
        </row>
        <row r="222">
          <cell r="H222" t="str">
            <v>สพม. เขต 38</v>
          </cell>
        </row>
        <row r="223">
          <cell r="H223" t="str">
            <v>สพม. เขต 39</v>
          </cell>
        </row>
        <row r="224">
          <cell r="H224" t="str">
            <v>สพม. เขต 40</v>
          </cell>
        </row>
        <row r="225">
          <cell r="H225" t="str">
            <v>สพม. เขต 41</v>
          </cell>
        </row>
        <row r="226">
          <cell r="H226" t="str">
            <v>สพม. เขต 42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F195"/>
  <sheetViews>
    <sheetView view="pageLayout" zoomScaleNormal="110" workbookViewId="0">
      <selection activeCell="C9" sqref="C9"/>
    </sheetView>
  </sheetViews>
  <sheetFormatPr defaultRowHeight="24"/>
  <cols>
    <col min="1" max="1" width="9.140625" style="244"/>
    <col min="2" max="2" width="31.42578125" style="244" customWidth="1"/>
    <col min="3" max="3" width="28.85546875" style="244" customWidth="1"/>
    <col min="4" max="4" width="9.140625" style="244"/>
    <col min="5" max="5" width="14" style="244" customWidth="1"/>
    <col min="6" max="6" width="10.28515625" style="244" customWidth="1"/>
    <col min="7" max="7" width="1.28515625" style="244" customWidth="1"/>
    <col min="8" max="16384" width="9.140625" style="244"/>
  </cols>
  <sheetData>
    <row r="1" spans="1:6" ht="29.25">
      <c r="A1" s="427" t="s">
        <v>88</v>
      </c>
      <c r="B1" s="427"/>
      <c r="C1" s="427"/>
      <c r="D1" s="427"/>
      <c r="E1" s="427"/>
      <c r="F1" s="427"/>
    </row>
    <row r="2" spans="1:6" ht="8.25" customHeight="1"/>
    <row r="3" spans="1:6" s="248" customFormat="1" ht="30.75" customHeight="1">
      <c r="A3" s="245" t="s">
        <v>89</v>
      </c>
      <c r="B3" s="246"/>
      <c r="C3" s="246"/>
      <c r="D3" s="246"/>
      <c r="E3" s="246"/>
      <c r="F3" s="247"/>
    </row>
    <row r="4" spans="1:6" s="248" customFormat="1" ht="12.75" customHeight="1">
      <c r="A4" s="249"/>
      <c r="B4" s="250"/>
      <c r="C4" s="250"/>
      <c r="D4" s="250"/>
      <c r="E4" s="250"/>
      <c r="F4" s="251"/>
    </row>
    <row r="5" spans="1:6" s="248" customFormat="1" ht="21.75">
      <c r="A5" s="252" t="s">
        <v>369</v>
      </c>
      <c r="B5" s="250"/>
      <c r="C5" s="250"/>
      <c r="D5" s="250"/>
      <c r="E5" s="250"/>
      <c r="F5" s="251"/>
    </row>
    <row r="6" spans="1:6" s="248" customFormat="1" ht="21.75">
      <c r="A6" s="252" t="s">
        <v>370</v>
      </c>
      <c r="B6" s="250"/>
      <c r="C6" s="250"/>
      <c r="D6" s="250"/>
      <c r="E6" s="250"/>
      <c r="F6" s="251"/>
    </row>
    <row r="7" spans="1:6" s="248" customFormat="1" ht="21.75">
      <c r="A7" s="252" t="s">
        <v>371</v>
      </c>
      <c r="B7" s="250"/>
      <c r="C7" s="250"/>
      <c r="D7" s="250"/>
      <c r="E7" s="250"/>
      <c r="F7" s="251"/>
    </row>
    <row r="8" spans="1:6" s="248" customFormat="1" ht="21.75">
      <c r="A8" s="252" t="s">
        <v>372</v>
      </c>
      <c r="B8" s="250"/>
      <c r="C8" s="250"/>
      <c r="D8" s="250"/>
      <c r="E8" s="250"/>
      <c r="F8" s="251"/>
    </row>
    <row r="9" spans="1:6" s="248" customFormat="1" ht="21.75">
      <c r="A9" s="252" t="s">
        <v>373</v>
      </c>
      <c r="B9" s="250"/>
      <c r="C9" s="250"/>
      <c r="D9" s="250"/>
      <c r="E9" s="250"/>
      <c r="F9" s="251"/>
    </row>
    <row r="10" spans="1:6" s="248" customFormat="1" ht="21.75">
      <c r="A10" s="252" t="s">
        <v>374</v>
      </c>
      <c r="B10" s="250"/>
      <c r="C10" s="250"/>
      <c r="D10" s="250"/>
      <c r="E10" s="250"/>
      <c r="F10" s="251"/>
    </row>
    <row r="11" spans="1:6" s="248" customFormat="1" ht="21.75">
      <c r="A11" s="253"/>
      <c r="B11" s="254"/>
      <c r="C11" s="254"/>
      <c r="D11" s="254"/>
      <c r="E11" s="254"/>
      <c r="F11" s="255"/>
    </row>
    <row r="12" spans="1:6" s="248" customFormat="1" ht="21.75">
      <c r="A12" s="250"/>
      <c r="B12" s="250"/>
      <c r="C12" s="250"/>
      <c r="D12" s="250"/>
      <c r="E12" s="250"/>
      <c r="F12" s="250"/>
    </row>
    <row r="13" spans="1:6" s="248" customFormat="1" ht="33" customHeight="1">
      <c r="A13" s="245" t="s">
        <v>90</v>
      </c>
      <c r="B13" s="246"/>
      <c r="C13" s="246"/>
      <c r="D13" s="246"/>
      <c r="E13" s="246"/>
      <c r="F13" s="247"/>
    </row>
    <row r="14" spans="1:6" s="248" customFormat="1" ht="21.75">
      <c r="A14" s="252"/>
      <c r="B14" s="250"/>
      <c r="C14" s="250"/>
      <c r="D14" s="250"/>
      <c r="E14" s="250"/>
      <c r="F14" s="251"/>
    </row>
    <row r="15" spans="1:6" s="248" customFormat="1" ht="21.75">
      <c r="A15" s="256" t="s">
        <v>375</v>
      </c>
      <c r="B15" s="250"/>
      <c r="C15" s="250"/>
      <c r="D15" s="257" t="s">
        <v>91</v>
      </c>
      <c r="E15" s="258"/>
      <c r="F15" s="251"/>
    </row>
    <row r="16" spans="1:6" s="248" customFormat="1" ht="21.75">
      <c r="A16" s="256" t="s">
        <v>376</v>
      </c>
      <c r="B16" s="250"/>
      <c r="C16" s="250"/>
      <c r="D16" s="257" t="s">
        <v>92</v>
      </c>
      <c r="E16" s="258"/>
      <c r="F16" s="251"/>
    </row>
    <row r="17" spans="1:6" s="248" customFormat="1" ht="21.75">
      <c r="A17" s="256" t="s">
        <v>377</v>
      </c>
      <c r="B17" s="250"/>
      <c r="C17" s="250"/>
      <c r="D17" s="257" t="s">
        <v>91</v>
      </c>
      <c r="E17" s="258"/>
      <c r="F17" s="251"/>
    </row>
    <row r="18" spans="1:6" s="248" customFormat="1" ht="21.75">
      <c r="A18" s="256" t="s">
        <v>376</v>
      </c>
      <c r="B18" s="250"/>
      <c r="C18" s="250"/>
      <c r="D18" s="257" t="s">
        <v>93</v>
      </c>
      <c r="E18" s="258"/>
      <c r="F18" s="251"/>
    </row>
    <row r="19" spans="1:6" s="248" customFormat="1" ht="21.75">
      <c r="A19" s="256" t="s">
        <v>378</v>
      </c>
      <c r="B19" s="250"/>
      <c r="C19" s="250"/>
      <c r="D19" s="250"/>
      <c r="E19" s="250"/>
      <c r="F19" s="251"/>
    </row>
    <row r="20" spans="1:6" s="260" customFormat="1" ht="32.25" customHeight="1">
      <c r="A20" s="256" t="s">
        <v>379</v>
      </c>
      <c r="B20" s="258"/>
      <c r="C20" s="258"/>
      <c r="D20" s="258"/>
      <c r="E20" s="258"/>
      <c r="F20" s="259"/>
    </row>
    <row r="21" spans="1:6" s="260" customFormat="1" ht="21">
      <c r="A21" s="256"/>
      <c r="B21" s="258" t="s">
        <v>380</v>
      </c>
      <c r="C21" s="258"/>
      <c r="D21" s="261" t="s">
        <v>381</v>
      </c>
      <c r="E21" s="258"/>
      <c r="F21" s="259"/>
    </row>
    <row r="22" spans="1:6" s="260" customFormat="1" ht="21">
      <c r="A22" s="256"/>
      <c r="B22" s="258"/>
      <c r="C22" s="262">
        <v>2</v>
      </c>
      <c r="D22" s="258"/>
      <c r="E22" s="258"/>
      <c r="F22" s="259"/>
    </row>
    <row r="23" spans="1:6" s="260" customFormat="1" ht="21.75" thickBot="1">
      <c r="A23" s="256"/>
      <c r="B23" s="258"/>
      <c r="C23" s="258"/>
      <c r="D23" s="258"/>
      <c r="E23" s="258"/>
      <c r="F23" s="259"/>
    </row>
    <row r="24" spans="1:6" s="260" customFormat="1" ht="21">
      <c r="A24" s="256"/>
      <c r="B24" s="263" t="s">
        <v>382</v>
      </c>
      <c r="C24" s="264"/>
      <c r="D24" s="264"/>
      <c r="E24" s="265"/>
      <c r="F24" s="259"/>
    </row>
    <row r="25" spans="1:6" s="260" customFormat="1" ht="21.75" thickBot="1">
      <c r="A25" s="256"/>
      <c r="B25" s="266"/>
      <c r="C25" s="267" t="s">
        <v>383</v>
      </c>
      <c r="D25" s="267" t="s">
        <v>383</v>
      </c>
      <c r="E25" s="268"/>
      <c r="F25" s="259"/>
    </row>
    <row r="26" spans="1:6" s="260" customFormat="1" ht="21">
      <c r="A26" s="256"/>
      <c r="B26" s="258"/>
      <c r="C26" s="258"/>
      <c r="D26" s="258"/>
      <c r="E26" s="258"/>
      <c r="F26" s="259"/>
    </row>
    <row r="27" spans="1:6" s="248" customFormat="1" ht="21.75">
      <c r="A27" s="256" t="s">
        <v>94</v>
      </c>
      <c r="B27" s="250"/>
      <c r="C27" s="250"/>
      <c r="D27" s="250"/>
      <c r="E27" s="250"/>
      <c r="F27" s="251"/>
    </row>
    <row r="28" spans="1:6" s="248" customFormat="1" ht="21.75">
      <c r="A28" s="252" t="s">
        <v>384</v>
      </c>
      <c r="B28" s="250"/>
      <c r="C28" s="250"/>
      <c r="D28" s="250"/>
      <c r="E28" s="250"/>
      <c r="F28" s="251"/>
    </row>
    <row r="29" spans="1:6" s="248" customFormat="1" ht="21.75">
      <c r="A29" s="252" t="s">
        <v>385</v>
      </c>
      <c r="B29" s="250"/>
      <c r="C29" s="250"/>
      <c r="D29" s="250"/>
      <c r="E29" s="250"/>
      <c r="F29" s="251"/>
    </row>
    <row r="30" spans="1:6" s="248" customFormat="1" ht="21.75">
      <c r="A30" s="252" t="s">
        <v>386</v>
      </c>
      <c r="B30" s="250"/>
      <c r="C30" s="250"/>
      <c r="D30" s="250"/>
      <c r="E30" s="250"/>
      <c r="F30" s="251"/>
    </row>
    <row r="31" spans="1:6" s="248" customFormat="1" ht="21.75">
      <c r="A31" s="252" t="s">
        <v>387</v>
      </c>
      <c r="B31" s="250"/>
      <c r="C31" s="250"/>
      <c r="D31" s="250"/>
      <c r="E31" s="250"/>
      <c r="F31" s="251"/>
    </row>
    <row r="32" spans="1:6" s="248" customFormat="1" ht="21.75">
      <c r="A32" s="252" t="s">
        <v>388</v>
      </c>
      <c r="B32" s="250"/>
      <c r="C32" s="250"/>
      <c r="D32" s="250"/>
      <c r="E32" s="250"/>
      <c r="F32" s="251"/>
    </row>
    <row r="33" spans="1:6" s="248" customFormat="1" ht="13.5" customHeight="1">
      <c r="A33" s="252"/>
      <c r="B33" s="250"/>
      <c r="C33" s="250"/>
      <c r="D33" s="250"/>
      <c r="E33" s="250"/>
      <c r="F33" s="251"/>
    </row>
    <row r="34" spans="1:6" s="248" customFormat="1" ht="21.75">
      <c r="A34" s="249" t="s">
        <v>389</v>
      </c>
      <c r="B34" s="250"/>
      <c r="C34" s="250"/>
      <c r="D34" s="250"/>
      <c r="E34" s="250"/>
      <c r="F34" s="251"/>
    </row>
    <row r="35" spans="1:6" s="248" customFormat="1" ht="21.75">
      <c r="A35" s="252" t="s">
        <v>95</v>
      </c>
      <c r="B35" s="250"/>
      <c r="C35" s="250"/>
      <c r="D35" s="250"/>
      <c r="E35" s="250"/>
      <c r="F35" s="251"/>
    </row>
    <row r="36" spans="1:6" s="248" customFormat="1" ht="21.75">
      <c r="A36" s="253" t="s">
        <v>390</v>
      </c>
      <c r="B36" s="254"/>
      <c r="C36" s="254"/>
      <c r="D36" s="254"/>
      <c r="E36" s="254"/>
      <c r="F36" s="255"/>
    </row>
    <row r="37" spans="1:6" s="248" customFormat="1" ht="9" customHeight="1"/>
    <row r="38" spans="1:6" s="248" customFormat="1" ht="36.75" customHeight="1">
      <c r="A38" s="245" t="s">
        <v>391</v>
      </c>
      <c r="B38" s="246"/>
      <c r="C38" s="246"/>
      <c r="D38" s="246"/>
      <c r="E38" s="246"/>
      <c r="F38" s="247"/>
    </row>
    <row r="39" spans="1:6" s="248" customFormat="1" ht="9.75" customHeight="1">
      <c r="A39" s="252"/>
      <c r="B39" s="250"/>
      <c r="C39" s="250"/>
      <c r="D39" s="250"/>
      <c r="E39" s="250"/>
      <c r="F39" s="251"/>
    </row>
    <row r="40" spans="1:6" s="248" customFormat="1" ht="21.75">
      <c r="A40" s="252" t="s">
        <v>369</v>
      </c>
      <c r="B40" s="250"/>
      <c r="C40" s="250"/>
      <c r="D40" s="250"/>
      <c r="E40" s="250"/>
      <c r="F40" s="251"/>
    </row>
    <row r="41" spans="1:6" s="248" customFormat="1" ht="21.75">
      <c r="A41" s="252" t="s">
        <v>370</v>
      </c>
      <c r="B41" s="250"/>
      <c r="C41" s="250"/>
      <c r="D41" s="250"/>
      <c r="E41" s="250"/>
      <c r="F41" s="251"/>
    </row>
    <row r="42" spans="1:6" s="248" customFormat="1" ht="21.75">
      <c r="A42" s="252" t="s">
        <v>371</v>
      </c>
      <c r="B42" s="250"/>
      <c r="C42" s="250"/>
      <c r="D42" s="250"/>
      <c r="E42" s="250"/>
      <c r="F42" s="251"/>
    </row>
    <row r="43" spans="1:6" s="248" customFormat="1" ht="21.75">
      <c r="A43" s="252" t="s">
        <v>372</v>
      </c>
      <c r="B43" s="250"/>
      <c r="C43" s="250"/>
      <c r="D43" s="250"/>
      <c r="E43" s="250"/>
      <c r="F43" s="251"/>
    </row>
    <row r="44" spans="1:6" s="248" customFormat="1" ht="21.75">
      <c r="A44" s="252" t="s">
        <v>373</v>
      </c>
      <c r="B44" s="250"/>
      <c r="C44" s="250"/>
      <c r="D44" s="250"/>
      <c r="E44" s="250"/>
      <c r="F44" s="251"/>
    </row>
    <row r="45" spans="1:6" s="248" customFormat="1" ht="21.75">
      <c r="A45" s="252" t="s">
        <v>374</v>
      </c>
      <c r="B45" s="250"/>
      <c r="C45" s="250"/>
      <c r="D45" s="250"/>
      <c r="E45" s="250"/>
      <c r="F45" s="251"/>
    </row>
    <row r="46" spans="1:6" s="248" customFormat="1" ht="15.75" customHeight="1">
      <c r="A46" s="253"/>
      <c r="B46" s="254"/>
      <c r="C46" s="254"/>
      <c r="D46" s="254"/>
      <c r="E46" s="254"/>
      <c r="F46" s="255"/>
    </row>
    <row r="47" spans="1:6" s="248" customFormat="1" ht="21.75"/>
    <row r="48" spans="1:6" s="248" customFormat="1" ht="33" customHeight="1">
      <c r="A48" s="245" t="s">
        <v>392</v>
      </c>
      <c r="B48" s="246"/>
      <c r="C48" s="246"/>
      <c r="D48" s="246"/>
      <c r="E48" s="246"/>
      <c r="F48" s="247"/>
    </row>
    <row r="49" spans="1:6" s="248" customFormat="1" ht="13.5" customHeight="1">
      <c r="A49" s="252"/>
      <c r="B49" s="250"/>
      <c r="C49" s="250"/>
      <c r="D49" s="250"/>
      <c r="E49" s="250"/>
      <c r="F49" s="251"/>
    </row>
    <row r="50" spans="1:6" s="248" customFormat="1" ht="21.75">
      <c r="A50" s="256" t="s">
        <v>375</v>
      </c>
      <c r="B50" s="250"/>
      <c r="C50" s="250"/>
      <c r="D50" s="257" t="s">
        <v>96</v>
      </c>
      <c r="E50" s="250"/>
      <c r="F50" s="251"/>
    </row>
    <row r="51" spans="1:6" s="248" customFormat="1" ht="21.75">
      <c r="A51" s="256" t="s">
        <v>376</v>
      </c>
      <c r="B51" s="250"/>
      <c r="C51" s="250"/>
      <c r="D51" s="257" t="s">
        <v>97</v>
      </c>
      <c r="E51" s="250"/>
      <c r="F51" s="251"/>
    </row>
    <row r="52" spans="1:6" s="248" customFormat="1" ht="21.75">
      <c r="A52" s="256" t="s">
        <v>377</v>
      </c>
      <c r="B52" s="250"/>
      <c r="C52" s="250"/>
      <c r="D52" s="257" t="s">
        <v>96</v>
      </c>
      <c r="E52" s="250"/>
      <c r="F52" s="251"/>
    </row>
    <row r="53" spans="1:6" s="248" customFormat="1" ht="21.75">
      <c r="A53" s="256" t="s">
        <v>376</v>
      </c>
      <c r="B53" s="250"/>
      <c r="C53" s="250"/>
      <c r="D53" s="257" t="s">
        <v>98</v>
      </c>
      <c r="E53" s="250"/>
      <c r="F53" s="251"/>
    </row>
    <row r="54" spans="1:6" s="248" customFormat="1" ht="21.75">
      <c r="A54" s="256" t="s">
        <v>393</v>
      </c>
      <c r="B54" s="250"/>
      <c r="C54" s="250"/>
      <c r="D54" s="257" t="s">
        <v>99</v>
      </c>
      <c r="E54" s="250"/>
      <c r="F54" s="251"/>
    </row>
    <row r="55" spans="1:6" s="248" customFormat="1" ht="21.75">
      <c r="A55" s="256" t="s">
        <v>376</v>
      </c>
      <c r="B55" s="250"/>
      <c r="C55" s="250"/>
      <c r="D55" s="257" t="s">
        <v>98</v>
      </c>
      <c r="E55" s="250"/>
      <c r="F55" s="251"/>
    </row>
    <row r="56" spans="1:6" s="248" customFormat="1" ht="21.75">
      <c r="A56" s="256"/>
      <c r="B56" s="250"/>
      <c r="C56" s="250"/>
      <c r="D56" s="250"/>
      <c r="E56" s="250"/>
      <c r="F56" s="251"/>
    </row>
    <row r="57" spans="1:6" s="248" customFormat="1" ht="21.75">
      <c r="A57" s="256" t="s">
        <v>394</v>
      </c>
      <c r="B57" s="250"/>
      <c r="C57" s="250"/>
      <c r="D57" s="250"/>
      <c r="E57" s="250"/>
      <c r="F57" s="251"/>
    </row>
    <row r="58" spans="1:6" s="248" customFormat="1" ht="22.5" thickBot="1">
      <c r="A58" s="252"/>
      <c r="B58" s="250"/>
      <c r="C58" s="250"/>
      <c r="D58" s="250"/>
      <c r="E58" s="250"/>
      <c r="F58" s="251"/>
    </row>
    <row r="59" spans="1:6" s="248" customFormat="1" ht="21.75">
      <c r="A59" s="269" t="s">
        <v>395</v>
      </c>
      <c r="B59" s="264"/>
      <c r="C59" s="264"/>
      <c r="D59" s="264"/>
      <c r="E59" s="265"/>
      <c r="F59" s="270"/>
    </row>
    <row r="60" spans="1:6" s="248" customFormat="1" ht="30" customHeight="1" thickBot="1">
      <c r="A60" s="271"/>
      <c r="B60" s="272" t="s">
        <v>396</v>
      </c>
      <c r="C60" s="267" t="s">
        <v>397</v>
      </c>
      <c r="D60" s="267"/>
      <c r="E60" s="268"/>
      <c r="F60" s="270"/>
    </row>
    <row r="61" spans="1:6" s="248" customFormat="1" ht="14.25" customHeight="1">
      <c r="A61" s="252"/>
      <c r="B61" s="250"/>
      <c r="C61" s="250"/>
      <c r="D61" s="250"/>
      <c r="E61" s="250"/>
      <c r="F61" s="251"/>
    </row>
    <row r="62" spans="1:6" s="248" customFormat="1" ht="20.25" customHeight="1">
      <c r="A62" s="256" t="s">
        <v>94</v>
      </c>
      <c r="B62" s="250"/>
      <c r="C62" s="250"/>
      <c r="D62" s="250"/>
      <c r="E62" s="250"/>
      <c r="F62" s="251"/>
    </row>
    <row r="63" spans="1:6" s="248" customFormat="1" ht="32.25" customHeight="1">
      <c r="A63" s="252" t="s">
        <v>384</v>
      </c>
      <c r="B63" s="250"/>
      <c r="C63" s="250"/>
      <c r="D63" s="250"/>
      <c r="E63" s="250"/>
      <c r="F63" s="251"/>
    </row>
    <row r="64" spans="1:6" s="248" customFormat="1" ht="21.75">
      <c r="A64" s="252" t="s">
        <v>385</v>
      </c>
      <c r="B64" s="250"/>
      <c r="C64" s="250"/>
      <c r="D64" s="250"/>
      <c r="E64" s="250"/>
      <c r="F64" s="251"/>
    </row>
    <row r="65" spans="1:6" s="248" customFormat="1" ht="21.75">
      <c r="A65" s="252" t="s">
        <v>386</v>
      </c>
      <c r="B65" s="250"/>
      <c r="C65" s="250"/>
      <c r="D65" s="250"/>
      <c r="E65" s="250"/>
      <c r="F65" s="251"/>
    </row>
    <row r="66" spans="1:6" s="248" customFormat="1" ht="21.75">
      <c r="A66" s="252" t="s">
        <v>387</v>
      </c>
      <c r="B66" s="250"/>
      <c r="C66" s="250"/>
      <c r="D66" s="250"/>
      <c r="E66" s="250"/>
      <c r="F66" s="251"/>
    </row>
    <row r="67" spans="1:6" s="248" customFormat="1" ht="21.75">
      <c r="A67" s="252" t="s">
        <v>388</v>
      </c>
      <c r="B67" s="250"/>
      <c r="C67" s="250"/>
      <c r="D67" s="250"/>
      <c r="E67" s="250"/>
      <c r="F67" s="251"/>
    </row>
    <row r="68" spans="1:6" s="248" customFormat="1" ht="13.5" customHeight="1">
      <c r="A68" s="252"/>
      <c r="B68" s="250"/>
      <c r="C68" s="250"/>
      <c r="D68" s="250"/>
      <c r="E68" s="250"/>
      <c r="F68" s="251"/>
    </row>
    <row r="69" spans="1:6" s="248" customFormat="1" ht="31.5" customHeight="1">
      <c r="A69" s="249" t="s">
        <v>389</v>
      </c>
      <c r="B69" s="250"/>
      <c r="C69" s="250"/>
      <c r="D69" s="250"/>
      <c r="E69" s="250"/>
      <c r="F69" s="251"/>
    </row>
    <row r="70" spans="1:6" s="248" customFormat="1" ht="21.75">
      <c r="A70" s="252" t="s">
        <v>100</v>
      </c>
      <c r="B70" s="250"/>
      <c r="C70" s="250"/>
      <c r="D70" s="250"/>
      <c r="E70" s="250"/>
      <c r="F70" s="251"/>
    </row>
    <row r="71" spans="1:6" s="248" customFormat="1" ht="21.75">
      <c r="A71" s="252" t="s">
        <v>101</v>
      </c>
      <c r="B71" s="250"/>
      <c r="C71" s="250"/>
      <c r="D71" s="250"/>
      <c r="E71" s="250"/>
      <c r="F71" s="251"/>
    </row>
    <row r="72" spans="1:6" s="248" customFormat="1" ht="21.75">
      <c r="A72" s="253"/>
      <c r="B72" s="254"/>
      <c r="C72" s="254"/>
      <c r="D72" s="254"/>
      <c r="E72" s="254"/>
      <c r="F72" s="255"/>
    </row>
    <row r="73" spans="1:6" s="250" customFormat="1" ht="35.25" customHeight="1">
      <c r="A73" s="245" t="s">
        <v>398</v>
      </c>
      <c r="B73" s="246"/>
      <c r="C73" s="246"/>
      <c r="D73" s="246"/>
      <c r="E73" s="246"/>
      <c r="F73" s="247"/>
    </row>
    <row r="74" spans="1:6" s="250" customFormat="1" ht="37.5" customHeight="1">
      <c r="A74" s="252"/>
      <c r="F74" s="251"/>
    </row>
    <row r="75" spans="1:6" s="250" customFormat="1" ht="21.75">
      <c r="A75" s="256" t="s">
        <v>399</v>
      </c>
      <c r="F75" s="251"/>
    </row>
    <row r="76" spans="1:6" s="248" customFormat="1" ht="26.25" customHeight="1">
      <c r="A76" s="256" t="s">
        <v>400</v>
      </c>
      <c r="B76" s="250"/>
      <c r="C76" s="250"/>
      <c r="D76" s="250"/>
      <c r="E76" s="250"/>
      <c r="F76" s="251"/>
    </row>
    <row r="77" spans="1:6" s="248" customFormat="1" ht="24.75" customHeight="1">
      <c r="A77" s="256"/>
      <c r="B77" s="250"/>
      <c r="C77" s="250"/>
      <c r="D77" s="250"/>
      <c r="E77" s="250"/>
      <c r="F77" s="251"/>
    </row>
    <row r="78" spans="1:6" s="248" customFormat="1" ht="21.75">
      <c r="A78" s="256" t="s">
        <v>401</v>
      </c>
      <c r="B78" s="250"/>
      <c r="C78" s="250"/>
      <c r="D78" s="250"/>
      <c r="E78" s="250"/>
      <c r="F78" s="251"/>
    </row>
    <row r="79" spans="1:6" s="248" customFormat="1" ht="21.75">
      <c r="A79" s="256"/>
      <c r="B79" s="273" t="s">
        <v>402</v>
      </c>
      <c r="C79" s="250"/>
      <c r="D79" s="250"/>
      <c r="E79" s="250"/>
      <c r="F79" s="251"/>
    </row>
    <row r="80" spans="1:6" s="248" customFormat="1" ht="21.75">
      <c r="A80" s="256"/>
      <c r="B80" s="250"/>
      <c r="C80" s="250"/>
      <c r="D80" s="250"/>
      <c r="E80" s="250"/>
      <c r="F80" s="251"/>
    </row>
    <row r="81" spans="1:6" s="248" customFormat="1" ht="30" customHeight="1">
      <c r="A81" s="274" t="s">
        <v>403</v>
      </c>
      <c r="B81" s="275"/>
      <c r="C81" s="275"/>
      <c r="D81" s="276"/>
      <c r="E81" s="277"/>
      <c r="F81" s="278"/>
    </row>
    <row r="82" spans="1:6" s="248" customFormat="1" ht="44.25" customHeight="1">
      <c r="A82" s="252"/>
      <c r="B82" s="250"/>
      <c r="C82" s="250"/>
      <c r="D82" s="250"/>
      <c r="E82" s="250"/>
      <c r="F82" s="251"/>
    </row>
    <row r="83" spans="1:6" s="248" customFormat="1" ht="21.75">
      <c r="A83" s="256" t="s">
        <v>94</v>
      </c>
      <c r="B83" s="250"/>
      <c r="C83" s="250"/>
      <c r="D83" s="250"/>
      <c r="E83" s="250"/>
      <c r="F83" s="251"/>
    </row>
    <row r="84" spans="1:6" s="248" customFormat="1" ht="28.5" customHeight="1">
      <c r="A84" s="252" t="s">
        <v>384</v>
      </c>
      <c r="B84" s="250"/>
      <c r="C84" s="250"/>
      <c r="D84" s="250"/>
      <c r="E84" s="250"/>
      <c r="F84" s="251"/>
    </row>
    <row r="85" spans="1:6" s="248" customFormat="1" ht="21.75">
      <c r="A85" s="252" t="s">
        <v>385</v>
      </c>
      <c r="B85" s="250"/>
      <c r="C85" s="250"/>
      <c r="D85" s="250"/>
      <c r="E85" s="250"/>
      <c r="F85" s="251"/>
    </row>
    <row r="86" spans="1:6" s="248" customFormat="1" ht="21.75">
      <c r="A86" s="252" t="s">
        <v>386</v>
      </c>
      <c r="B86" s="250"/>
      <c r="C86" s="250"/>
      <c r="D86" s="250"/>
      <c r="E86" s="250"/>
      <c r="F86" s="251"/>
    </row>
    <row r="87" spans="1:6" s="248" customFormat="1" ht="21.75">
      <c r="A87" s="252" t="s">
        <v>387</v>
      </c>
      <c r="B87" s="250"/>
      <c r="C87" s="250"/>
      <c r="D87" s="250"/>
      <c r="E87" s="250"/>
      <c r="F87" s="251"/>
    </row>
    <row r="88" spans="1:6" s="248" customFormat="1" ht="21.75">
      <c r="A88" s="252" t="s">
        <v>388</v>
      </c>
      <c r="B88" s="250"/>
      <c r="C88" s="250"/>
      <c r="D88" s="250"/>
      <c r="E88" s="250"/>
      <c r="F88" s="251"/>
    </row>
    <row r="89" spans="1:6" s="248" customFormat="1" ht="21.75">
      <c r="A89" s="252"/>
      <c r="B89" s="250"/>
      <c r="C89" s="250"/>
      <c r="D89" s="250"/>
      <c r="E89" s="250"/>
      <c r="F89" s="251"/>
    </row>
    <row r="90" spans="1:6" s="248" customFormat="1" ht="28.5" customHeight="1">
      <c r="A90" s="249" t="s">
        <v>389</v>
      </c>
      <c r="B90" s="250"/>
      <c r="C90" s="250"/>
      <c r="D90" s="250"/>
      <c r="E90" s="250"/>
      <c r="F90" s="251"/>
    </row>
    <row r="91" spans="1:6" s="248" customFormat="1" ht="24" customHeight="1">
      <c r="A91" s="252" t="s">
        <v>100</v>
      </c>
      <c r="B91" s="250"/>
      <c r="C91" s="250"/>
      <c r="D91" s="250"/>
      <c r="E91" s="250"/>
      <c r="F91" s="251"/>
    </row>
    <row r="92" spans="1:6" s="248" customFormat="1" ht="21.75">
      <c r="A92" s="252" t="s">
        <v>404</v>
      </c>
      <c r="B92" s="250"/>
      <c r="C92" s="250"/>
      <c r="D92" s="250"/>
      <c r="E92" s="250"/>
      <c r="F92" s="251"/>
    </row>
    <row r="93" spans="1:6" s="248" customFormat="1" ht="21.75">
      <c r="A93" s="253"/>
      <c r="B93" s="254"/>
      <c r="C93" s="254"/>
      <c r="D93" s="254"/>
      <c r="E93" s="254"/>
      <c r="F93" s="255"/>
    </row>
    <row r="94" spans="1:6" s="248" customFormat="1" ht="21.75">
      <c r="A94" s="250"/>
      <c r="B94" s="250"/>
      <c r="C94" s="250"/>
      <c r="D94" s="250"/>
      <c r="E94" s="250"/>
      <c r="F94" s="250"/>
    </row>
    <row r="95" spans="1:6" s="248" customFormat="1" ht="21.75">
      <c r="A95" s="250"/>
      <c r="B95" s="250"/>
      <c r="C95" s="250"/>
      <c r="D95" s="250"/>
      <c r="E95" s="250"/>
      <c r="F95" s="250"/>
    </row>
    <row r="96" spans="1:6" s="248" customFormat="1" ht="21.75">
      <c r="A96" s="250"/>
      <c r="B96" s="250"/>
      <c r="C96" s="250"/>
      <c r="D96" s="250"/>
      <c r="E96" s="250"/>
      <c r="F96" s="250"/>
    </row>
    <row r="97" spans="1:6" s="248" customFormat="1" ht="21.75">
      <c r="A97" s="250"/>
      <c r="B97" s="250"/>
      <c r="C97" s="250"/>
      <c r="D97" s="250"/>
      <c r="E97" s="250"/>
      <c r="F97" s="250"/>
    </row>
    <row r="98" spans="1:6" s="248" customFormat="1" ht="21.75">
      <c r="A98" s="250"/>
      <c r="B98" s="250"/>
      <c r="C98" s="250"/>
      <c r="D98" s="250"/>
      <c r="E98" s="250"/>
      <c r="F98" s="250"/>
    </row>
    <row r="99" spans="1:6" s="248" customFormat="1" ht="21.75">
      <c r="A99" s="250"/>
      <c r="B99" s="250"/>
      <c r="C99" s="250"/>
      <c r="D99" s="250"/>
      <c r="E99" s="250"/>
      <c r="F99" s="250"/>
    </row>
    <row r="100" spans="1:6" s="248" customFormat="1" ht="21.75">
      <c r="A100" s="250"/>
      <c r="B100" s="250"/>
      <c r="C100" s="250"/>
      <c r="D100" s="250"/>
      <c r="E100" s="250"/>
      <c r="F100" s="250"/>
    </row>
    <row r="101" spans="1:6" s="248" customFormat="1" ht="21.75">
      <c r="A101" s="250"/>
      <c r="B101" s="250"/>
      <c r="C101" s="250"/>
      <c r="D101" s="250"/>
      <c r="E101" s="250"/>
      <c r="F101" s="250"/>
    </row>
    <row r="102" spans="1:6" s="248" customFormat="1" ht="21.75">
      <c r="A102" s="250"/>
      <c r="B102" s="250"/>
      <c r="C102" s="250"/>
      <c r="D102" s="250"/>
      <c r="E102" s="250"/>
      <c r="F102" s="250"/>
    </row>
    <row r="103" spans="1:6" s="250" customFormat="1" ht="21.75"/>
    <row r="104" spans="1:6" s="248" customFormat="1" ht="21.75">
      <c r="A104" s="250"/>
      <c r="B104" s="250"/>
      <c r="C104" s="250"/>
      <c r="D104" s="250"/>
      <c r="E104" s="250"/>
      <c r="F104" s="250"/>
    </row>
    <row r="105" spans="1:6" s="248" customFormat="1" ht="21.75">
      <c r="A105" s="245" t="s">
        <v>405</v>
      </c>
      <c r="B105" s="246"/>
      <c r="C105" s="246"/>
      <c r="D105" s="246"/>
      <c r="E105" s="246"/>
      <c r="F105" s="247"/>
    </row>
    <row r="106" spans="1:6" s="279" customFormat="1" ht="21.75">
      <c r="A106" s="252"/>
      <c r="B106" s="250"/>
      <c r="C106" s="250"/>
      <c r="D106" s="250"/>
      <c r="E106" s="250"/>
      <c r="F106" s="251"/>
    </row>
    <row r="107" spans="1:6" s="279" customFormat="1" ht="36" customHeight="1">
      <c r="A107" s="256" t="s">
        <v>406</v>
      </c>
      <c r="B107" s="250"/>
      <c r="C107" s="250"/>
      <c r="D107" s="250"/>
      <c r="E107" s="250"/>
      <c r="F107" s="251"/>
    </row>
    <row r="108" spans="1:6" s="279" customFormat="1" ht="21.75">
      <c r="A108" s="256" t="s">
        <v>407</v>
      </c>
      <c r="B108" s="250"/>
      <c r="C108" s="250"/>
      <c r="D108" s="250"/>
      <c r="E108" s="250"/>
      <c r="F108" s="251"/>
    </row>
    <row r="109" spans="1:6" s="279" customFormat="1" ht="21.75">
      <c r="A109" s="256" t="s">
        <v>408</v>
      </c>
      <c r="B109" s="250"/>
      <c r="C109" s="250"/>
      <c r="D109" s="250"/>
      <c r="E109" s="250"/>
      <c r="F109" s="251"/>
    </row>
    <row r="110" spans="1:6" s="279" customFormat="1" ht="21.75">
      <c r="A110" s="256" t="s">
        <v>409</v>
      </c>
      <c r="B110" s="250"/>
      <c r="C110" s="250"/>
      <c r="D110" s="250"/>
      <c r="E110" s="250"/>
      <c r="F110" s="251"/>
    </row>
    <row r="111" spans="1:6" s="279" customFormat="1" ht="21.75">
      <c r="A111" s="280" t="s">
        <v>410</v>
      </c>
      <c r="B111" s="281"/>
      <c r="C111" s="281"/>
      <c r="D111" s="281"/>
      <c r="E111" s="281"/>
      <c r="F111" s="282"/>
    </row>
    <row r="112" spans="1:6" s="248" customFormat="1" ht="28.5" customHeight="1">
      <c r="A112" s="280" t="s">
        <v>411</v>
      </c>
      <c r="B112" s="250"/>
      <c r="C112" s="250"/>
      <c r="D112" s="250"/>
      <c r="E112" s="250"/>
      <c r="F112" s="251"/>
    </row>
    <row r="113" spans="1:6" s="248" customFormat="1" ht="21.75">
      <c r="A113" s="280" t="s">
        <v>412</v>
      </c>
      <c r="B113" s="250"/>
      <c r="C113" s="250"/>
      <c r="D113" s="250"/>
      <c r="E113" s="250"/>
      <c r="F113" s="251"/>
    </row>
    <row r="114" spans="1:6" s="248" customFormat="1" ht="21.75">
      <c r="A114" s="256" t="s">
        <v>413</v>
      </c>
      <c r="B114" s="250"/>
      <c r="C114" s="250"/>
      <c r="D114" s="250"/>
      <c r="E114" s="250"/>
      <c r="F114" s="251"/>
    </row>
    <row r="115" spans="1:6" s="286" customFormat="1" ht="21.75">
      <c r="A115" s="280" t="s">
        <v>414</v>
      </c>
      <c r="B115" s="250"/>
      <c r="C115" s="250"/>
      <c r="D115" s="283" t="s">
        <v>415</v>
      </c>
      <c r="E115" s="284"/>
      <c r="F115" s="285"/>
    </row>
    <row r="116" spans="1:6" s="248" customFormat="1" ht="21.75">
      <c r="A116" s="280"/>
      <c r="B116" s="281" t="s">
        <v>416</v>
      </c>
      <c r="C116" s="250"/>
      <c r="D116" s="287"/>
      <c r="E116" s="288">
        <v>12</v>
      </c>
      <c r="F116" s="289"/>
    </row>
    <row r="117" spans="1:6" s="248" customFormat="1" ht="21.75">
      <c r="A117" s="280" t="s">
        <v>417</v>
      </c>
      <c r="B117" s="250"/>
      <c r="C117" s="250"/>
      <c r="D117" s="290" t="s">
        <v>418</v>
      </c>
      <c r="E117" s="291"/>
      <c r="F117" s="292"/>
    </row>
    <row r="118" spans="1:6" s="248" customFormat="1" ht="21.75">
      <c r="A118" s="280"/>
      <c r="B118" s="281" t="s">
        <v>416</v>
      </c>
      <c r="C118" s="250"/>
      <c r="D118" s="250"/>
      <c r="E118" s="293"/>
      <c r="F118" s="251"/>
    </row>
    <row r="119" spans="1:6" s="248" customFormat="1" ht="28.5" customHeight="1">
      <c r="A119" s="256"/>
      <c r="B119" s="250"/>
      <c r="C119" s="250"/>
      <c r="D119" s="250"/>
      <c r="E119" s="250"/>
      <c r="F119" s="251"/>
    </row>
    <row r="120" spans="1:6" s="248" customFormat="1" ht="25.5" customHeight="1">
      <c r="A120" s="294" t="s">
        <v>419</v>
      </c>
      <c r="B120" s="295"/>
      <c r="C120" s="295"/>
      <c r="D120" s="296"/>
      <c r="E120" s="250"/>
      <c r="F120" s="251"/>
    </row>
    <row r="121" spans="1:6" s="248" customFormat="1" ht="27.75" customHeight="1">
      <c r="A121" s="297" t="s">
        <v>420</v>
      </c>
      <c r="B121" s="298"/>
      <c r="C121" s="298"/>
      <c r="D121" s="299"/>
      <c r="E121" s="250"/>
      <c r="F121" s="251"/>
    </row>
    <row r="122" spans="1:6" s="248" customFormat="1" ht="29.25" customHeight="1">
      <c r="A122" s="252"/>
      <c r="B122" s="250"/>
      <c r="C122" s="250"/>
      <c r="D122" s="250"/>
      <c r="E122" s="250"/>
      <c r="F122" s="251"/>
    </row>
    <row r="123" spans="1:6" s="248" customFormat="1" ht="30.75" customHeight="1">
      <c r="A123" s="256" t="s">
        <v>94</v>
      </c>
      <c r="B123" s="250"/>
      <c r="C123" s="250"/>
      <c r="D123" s="250"/>
      <c r="E123" s="250"/>
      <c r="F123" s="251"/>
    </row>
    <row r="124" spans="1:6" s="248" customFormat="1" ht="21.75">
      <c r="A124" s="252" t="s">
        <v>421</v>
      </c>
      <c r="B124" s="250"/>
      <c r="C124" s="250"/>
      <c r="D124" s="250"/>
      <c r="E124" s="250"/>
      <c r="F124" s="251"/>
    </row>
    <row r="125" spans="1:6" s="248" customFormat="1" ht="27.75" customHeight="1">
      <c r="A125" s="252" t="s">
        <v>422</v>
      </c>
      <c r="B125" s="250"/>
      <c r="C125" s="250"/>
      <c r="D125" s="250"/>
      <c r="E125" s="250"/>
      <c r="F125" s="251"/>
    </row>
    <row r="126" spans="1:6" s="248" customFormat="1" ht="21.75">
      <c r="A126" s="252" t="s">
        <v>423</v>
      </c>
      <c r="B126" s="250"/>
      <c r="C126" s="250"/>
      <c r="D126" s="250"/>
      <c r="E126" s="250"/>
      <c r="F126" s="251"/>
    </row>
    <row r="127" spans="1:6" s="248" customFormat="1" ht="21.75">
      <c r="A127" s="252" t="s">
        <v>424</v>
      </c>
      <c r="B127" s="250"/>
      <c r="C127" s="250"/>
      <c r="D127" s="250"/>
      <c r="E127" s="250"/>
      <c r="F127" s="251"/>
    </row>
    <row r="128" spans="1:6" s="248" customFormat="1" ht="21.75">
      <c r="A128" s="252" t="s">
        <v>425</v>
      </c>
      <c r="B128" s="250"/>
      <c r="C128" s="250"/>
      <c r="D128" s="250"/>
      <c r="E128" s="250"/>
      <c r="F128" s="251"/>
    </row>
    <row r="129" spans="1:6" s="248" customFormat="1" ht="21.75">
      <c r="A129" s="252"/>
      <c r="B129" s="250"/>
      <c r="C129" s="250"/>
      <c r="D129" s="250"/>
      <c r="E129" s="250"/>
      <c r="F129" s="251"/>
    </row>
    <row r="130" spans="1:6" s="248" customFormat="1" ht="21.75">
      <c r="A130" s="249" t="s">
        <v>389</v>
      </c>
      <c r="B130" s="250"/>
      <c r="C130" s="250"/>
      <c r="D130" s="250"/>
      <c r="E130" s="250"/>
      <c r="F130" s="251"/>
    </row>
    <row r="131" spans="1:6" s="248" customFormat="1" ht="21.75">
      <c r="A131" s="252" t="s">
        <v>100</v>
      </c>
      <c r="B131" s="250"/>
      <c r="C131" s="250"/>
      <c r="D131" s="250"/>
      <c r="E131" s="250"/>
      <c r="F131" s="251"/>
    </row>
    <row r="132" spans="1:6" s="248" customFormat="1" ht="29.25" customHeight="1">
      <c r="A132" s="252" t="s">
        <v>101</v>
      </c>
      <c r="B132" s="250"/>
      <c r="C132" s="250"/>
      <c r="D132" s="250"/>
      <c r="E132" s="250"/>
      <c r="F132" s="251"/>
    </row>
    <row r="133" spans="1:6" s="248" customFormat="1" ht="21.75">
      <c r="A133" s="253"/>
      <c r="B133" s="254"/>
      <c r="C133" s="254"/>
      <c r="D133" s="254"/>
      <c r="E133" s="254"/>
      <c r="F133" s="255"/>
    </row>
    <row r="134" spans="1:6" s="248" customFormat="1" ht="21.75">
      <c r="A134" s="250"/>
      <c r="B134" s="250"/>
      <c r="C134" s="250"/>
      <c r="D134" s="250"/>
      <c r="E134" s="250"/>
      <c r="F134" s="250"/>
    </row>
    <row r="135" spans="1:6" s="248" customFormat="1" ht="21.75">
      <c r="A135" s="250"/>
      <c r="B135" s="250"/>
      <c r="C135" s="250"/>
      <c r="D135" s="250"/>
      <c r="E135" s="250"/>
      <c r="F135" s="250"/>
    </row>
    <row r="136" spans="1:6" s="248" customFormat="1" ht="21.75">
      <c r="A136" s="250"/>
      <c r="B136" s="250"/>
      <c r="C136" s="250"/>
      <c r="D136" s="250"/>
      <c r="E136" s="250"/>
      <c r="F136" s="250"/>
    </row>
    <row r="137" spans="1:6" s="248" customFormat="1" ht="21.75"/>
    <row r="138" spans="1:6" s="248" customFormat="1" ht="21.75">
      <c r="A138" s="245" t="s">
        <v>426</v>
      </c>
      <c r="B138" s="246"/>
      <c r="C138" s="246"/>
      <c r="D138" s="246"/>
      <c r="E138" s="246"/>
      <c r="F138" s="247"/>
    </row>
    <row r="139" spans="1:6" s="248" customFormat="1" ht="21.75">
      <c r="A139" s="280" t="s">
        <v>427</v>
      </c>
      <c r="B139" s="281"/>
      <c r="C139" s="281" t="s">
        <v>428</v>
      </c>
      <c r="D139" s="281"/>
      <c r="E139" s="281"/>
      <c r="F139" s="282"/>
    </row>
    <row r="140" spans="1:6" s="248" customFormat="1" ht="33" customHeight="1">
      <c r="A140" s="280"/>
      <c r="B140" s="281"/>
      <c r="C140" s="281" t="s">
        <v>429</v>
      </c>
      <c r="D140" s="281"/>
      <c r="E140" s="281"/>
      <c r="F140" s="282"/>
    </row>
    <row r="141" spans="1:6" s="248" customFormat="1" ht="28.5" customHeight="1">
      <c r="A141" s="280" t="s">
        <v>430</v>
      </c>
      <c r="B141" s="281"/>
      <c r="C141" s="281" t="s">
        <v>431</v>
      </c>
      <c r="D141" s="281"/>
      <c r="E141" s="281"/>
      <c r="F141" s="282"/>
    </row>
    <row r="142" spans="1:6" s="248" customFormat="1" ht="21.75">
      <c r="A142" s="280"/>
      <c r="B142" s="281"/>
      <c r="C142" s="281" t="s">
        <v>432</v>
      </c>
      <c r="D142" s="281"/>
      <c r="E142" s="281"/>
      <c r="F142" s="282"/>
    </row>
    <row r="143" spans="1:6" s="248" customFormat="1" ht="21.75">
      <c r="A143" s="280" t="s">
        <v>433</v>
      </c>
      <c r="B143" s="281"/>
      <c r="C143" s="281" t="s">
        <v>434</v>
      </c>
      <c r="D143" s="281"/>
      <c r="E143" s="281"/>
      <c r="F143" s="282"/>
    </row>
    <row r="144" spans="1:6" s="248" customFormat="1" ht="21.75">
      <c r="A144" s="280"/>
      <c r="B144" s="281"/>
      <c r="C144" s="281" t="s">
        <v>435</v>
      </c>
      <c r="D144" s="281"/>
      <c r="E144" s="281"/>
      <c r="F144" s="282"/>
    </row>
    <row r="145" spans="1:6" s="248" customFormat="1" ht="21.75">
      <c r="A145" s="256" t="s">
        <v>413</v>
      </c>
      <c r="B145" s="250"/>
      <c r="C145" s="250"/>
      <c r="D145" s="250"/>
      <c r="E145" s="250"/>
      <c r="F145" s="251"/>
    </row>
    <row r="146" spans="1:6" s="248" customFormat="1" ht="21.75">
      <c r="A146" s="280" t="s">
        <v>436</v>
      </c>
      <c r="B146" s="250"/>
      <c r="C146" s="250"/>
      <c r="D146" s="250"/>
      <c r="E146" s="250"/>
      <c r="F146" s="251"/>
    </row>
    <row r="147" spans="1:6" s="248" customFormat="1" ht="21.75">
      <c r="A147" s="280"/>
      <c r="B147" s="281" t="s">
        <v>437</v>
      </c>
      <c r="C147" s="250"/>
      <c r="D147" s="250"/>
      <c r="E147" s="293"/>
      <c r="F147" s="251"/>
    </row>
    <row r="148" spans="1:6" s="248" customFormat="1" ht="28.5" customHeight="1">
      <c r="A148" s="300" t="s">
        <v>438</v>
      </c>
      <c r="B148" s="301"/>
      <c r="C148" s="302"/>
      <c r="D148" s="277"/>
      <c r="E148" s="277"/>
      <c r="F148" s="278"/>
    </row>
    <row r="149" spans="1:6" s="248" customFormat="1" ht="21.75">
      <c r="A149" s="252"/>
      <c r="B149" s="250"/>
      <c r="C149" s="250"/>
      <c r="D149" s="250"/>
      <c r="E149" s="250"/>
      <c r="F149" s="251"/>
    </row>
    <row r="150" spans="1:6" s="248" customFormat="1" ht="32.25" customHeight="1">
      <c r="A150" s="297" t="s">
        <v>439</v>
      </c>
      <c r="B150" s="298"/>
      <c r="C150" s="299"/>
      <c r="D150" s="250"/>
      <c r="E150" s="250"/>
      <c r="F150" s="251"/>
    </row>
    <row r="151" spans="1:6" s="248" customFormat="1" ht="21.75">
      <c r="A151" s="252"/>
      <c r="B151" s="250"/>
      <c r="C151" s="250"/>
      <c r="D151" s="250"/>
      <c r="E151" s="250"/>
      <c r="F151" s="251"/>
    </row>
    <row r="152" spans="1:6" s="248" customFormat="1" ht="35.25" customHeight="1">
      <c r="A152" s="256" t="s">
        <v>94</v>
      </c>
      <c r="B152" s="250"/>
      <c r="C152" s="250"/>
      <c r="D152" s="250"/>
      <c r="E152" s="250"/>
      <c r="F152" s="251"/>
    </row>
    <row r="153" spans="1:6" s="248" customFormat="1" ht="21.75">
      <c r="A153" s="252" t="s">
        <v>440</v>
      </c>
      <c r="B153" s="250"/>
      <c r="C153" s="250"/>
      <c r="D153" s="250"/>
      <c r="E153" s="250"/>
      <c r="F153" s="251"/>
    </row>
    <row r="154" spans="1:6" s="248" customFormat="1" ht="28.5" customHeight="1">
      <c r="A154" s="252" t="s">
        <v>441</v>
      </c>
      <c r="B154" s="250"/>
      <c r="C154" s="250"/>
      <c r="D154" s="250"/>
      <c r="E154" s="250"/>
      <c r="F154" s="251"/>
    </row>
    <row r="155" spans="1:6" s="248" customFormat="1" ht="21.75">
      <c r="A155" s="252" t="s">
        <v>442</v>
      </c>
      <c r="B155" s="250"/>
      <c r="C155" s="250"/>
      <c r="D155" s="250"/>
      <c r="E155" s="250"/>
      <c r="F155" s="251"/>
    </row>
    <row r="156" spans="1:6">
      <c r="A156" s="252" t="s">
        <v>443</v>
      </c>
      <c r="B156" s="250"/>
      <c r="C156" s="250"/>
      <c r="D156" s="250"/>
      <c r="E156" s="250"/>
      <c r="F156" s="251"/>
    </row>
    <row r="157" spans="1:6">
      <c r="A157" s="252" t="s">
        <v>444</v>
      </c>
      <c r="B157" s="250"/>
      <c r="C157" s="250"/>
      <c r="D157" s="250"/>
      <c r="E157" s="250"/>
      <c r="F157" s="251"/>
    </row>
    <row r="158" spans="1:6">
      <c r="A158" s="252"/>
      <c r="B158" s="250"/>
      <c r="C158" s="250"/>
      <c r="D158" s="250"/>
      <c r="E158" s="250"/>
      <c r="F158" s="251"/>
    </row>
    <row r="159" spans="1:6">
      <c r="A159" s="303" t="s">
        <v>445</v>
      </c>
      <c r="B159" s="254"/>
      <c r="C159" s="254"/>
      <c r="D159" s="254"/>
      <c r="E159" s="254"/>
      <c r="F159" s="255"/>
    </row>
    <row r="160" spans="1:6">
      <c r="A160" s="248"/>
      <c r="B160" s="248"/>
      <c r="C160" s="248"/>
      <c r="D160" s="248"/>
      <c r="E160" s="248"/>
      <c r="F160" s="248"/>
    </row>
    <row r="161" spans="1:6">
      <c r="A161" s="248"/>
      <c r="B161" s="248"/>
      <c r="C161" s="248"/>
      <c r="D161" s="248"/>
      <c r="E161" s="248"/>
      <c r="F161" s="248"/>
    </row>
    <row r="162" spans="1:6">
      <c r="A162" s="248"/>
      <c r="B162" s="248"/>
      <c r="C162" s="248"/>
      <c r="D162" s="248"/>
      <c r="E162" s="248"/>
      <c r="F162" s="248"/>
    </row>
    <row r="163" spans="1:6">
      <c r="A163" s="248"/>
      <c r="B163" s="248"/>
      <c r="C163" s="248"/>
      <c r="D163" s="248"/>
      <c r="E163" s="248"/>
      <c r="F163" s="248"/>
    </row>
    <row r="164" spans="1:6">
      <c r="A164" s="248"/>
      <c r="B164" s="248"/>
      <c r="C164" s="248"/>
      <c r="D164" s="248"/>
      <c r="E164" s="248"/>
      <c r="F164" s="248"/>
    </row>
    <row r="165" spans="1:6">
      <c r="A165" s="248"/>
      <c r="B165" s="248"/>
      <c r="C165" s="248"/>
      <c r="D165" s="248"/>
      <c r="E165" s="248"/>
      <c r="F165" s="248"/>
    </row>
    <row r="166" spans="1:6">
      <c r="A166" s="248"/>
      <c r="B166" s="248"/>
      <c r="C166" s="248"/>
      <c r="D166" s="248"/>
      <c r="E166" s="248"/>
      <c r="F166" s="248"/>
    </row>
    <row r="167" spans="1:6">
      <c r="A167" s="248"/>
      <c r="B167" s="248"/>
      <c r="C167" s="248"/>
      <c r="D167" s="248"/>
      <c r="E167" s="248"/>
      <c r="F167" s="248"/>
    </row>
    <row r="168" spans="1:6">
      <c r="A168" s="248"/>
      <c r="B168" s="248"/>
      <c r="C168" s="248"/>
      <c r="D168" s="248"/>
      <c r="E168" s="248"/>
      <c r="F168" s="248"/>
    </row>
    <row r="169" spans="1:6">
      <c r="A169" s="248"/>
      <c r="B169" s="248"/>
      <c r="C169" s="248"/>
      <c r="D169" s="248"/>
      <c r="E169" s="248"/>
      <c r="F169" s="248"/>
    </row>
    <row r="170" spans="1:6" ht="31.5" customHeight="1">
      <c r="A170" s="245" t="s">
        <v>446</v>
      </c>
      <c r="B170" s="246"/>
      <c r="C170" s="246"/>
      <c r="D170" s="246"/>
      <c r="E170" s="246"/>
      <c r="F170" s="247"/>
    </row>
    <row r="171" spans="1:6">
      <c r="A171" s="256" t="s">
        <v>447</v>
      </c>
      <c r="B171" s="250"/>
      <c r="C171" s="250"/>
      <c r="D171" s="250"/>
      <c r="E171" s="250"/>
      <c r="F171" s="251"/>
    </row>
    <row r="172" spans="1:6">
      <c r="A172" s="256" t="s">
        <v>448</v>
      </c>
      <c r="B172" s="250"/>
      <c r="C172" s="250"/>
      <c r="D172" s="250"/>
      <c r="E172" s="250"/>
      <c r="F172" s="251"/>
    </row>
    <row r="173" spans="1:6">
      <c r="A173" s="256" t="s">
        <v>449</v>
      </c>
      <c r="B173" s="250"/>
      <c r="C173" s="250"/>
      <c r="D173" s="250"/>
      <c r="E173" s="250"/>
      <c r="F173" s="251"/>
    </row>
    <row r="174" spans="1:6">
      <c r="A174" s="256"/>
      <c r="B174" s="273" t="s">
        <v>402</v>
      </c>
      <c r="C174" s="250"/>
      <c r="D174" s="250"/>
      <c r="E174" s="250"/>
      <c r="F174" s="251"/>
    </row>
    <row r="175" spans="1:6">
      <c r="A175" s="252"/>
      <c r="B175" s="250"/>
      <c r="C175" s="250"/>
      <c r="D175" s="250"/>
      <c r="E175" s="250"/>
      <c r="F175" s="251"/>
    </row>
    <row r="176" spans="1:6">
      <c r="A176" s="294" t="s">
        <v>450</v>
      </c>
      <c r="B176" s="295"/>
      <c r="C176" s="296"/>
      <c r="D176" s="250"/>
      <c r="E176" s="250"/>
      <c r="F176" s="251"/>
    </row>
    <row r="177" spans="1:6">
      <c r="A177" s="304"/>
      <c r="B177" s="305">
        <v>12</v>
      </c>
      <c r="C177" s="306"/>
      <c r="D177" s="250"/>
      <c r="E177" s="250"/>
      <c r="F177" s="251"/>
    </row>
    <row r="178" spans="1:6">
      <c r="A178" s="252"/>
      <c r="B178" s="250"/>
      <c r="C178" s="250"/>
      <c r="D178" s="250"/>
      <c r="E178" s="250"/>
      <c r="F178" s="251"/>
    </row>
    <row r="179" spans="1:6">
      <c r="A179" s="297" t="s">
        <v>439</v>
      </c>
      <c r="B179" s="298"/>
      <c r="C179" s="299"/>
      <c r="D179" s="250"/>
      <c r="E179" s="250"/>
      <c r="F179" s="251"/>
    </row>
    <row r="180" spans="1:6">
      <c r="A180" s="252"/>
      <c r="B180" s="250"/>
      <c r="C180" s="250"/>
      <c r="D180" s="250"/>
      <c r="E180" s="250"/>
      <c r="F180" s="251"/>
    </row>
    <row r="181" spans="1:6">
      <c r="A181" s="256" t="s">
        <v>94</v>
      </c>
      <c r="B181" s="250"/>
      <c r="C181" s="250"/>
      <c r="D181" s="250"/>
      <c r="E181" s="250"/>
      <c r="F181" s="251"/>
    </row>
    <row r="182" spans="1:6">
      <c r="A182" s="252" t="s">
        <v>451</v>
      </c>
      <c r="B182" s="250"/>
      <c r="C182" s="250"/>
      <c r="D182" s="250"/>
      <c r="E182" s="250"/>
      <c r="F182" s="251"/>
    </row>
    <row r="183" spans="1:6">
      <c r="A183" s="252" t="s">
        <v>452</v>
      </c>
      <c r="B183" s="250"/>
      <c r="C183" s="250"/>
      <c r="D183" s="250"/>
      <c r="E183" s="250"/>
      <c r="F183" s="251"/>
    </row>
    <row r="184" spans="1:6">
      <c r="A184" s="252" t="s">
        <v>453</v>
      </c>
      <c r="B184" s="250"/>
      <c r="C184" s="250"/>
      <c r="D184" s="250"/>
      <c r="E184" s="250"/>
      <c r="F184" s="251"/>
    </row>
    <row r="185" spans="1:6">
      <c r="A185" s="252" t="s">
        <v>454</v>
      </c>
      <c r="B185" s="250"/>
      <c r="C185" s="250"/>
      <c r="D185" s="250"/>
      <c r="E185" s="250"/>
      <c r="F185" s="251"/>
    </row>
    <row r="186" spans="1:6">
      <c r="A186" s="252" t="s">
        <v>455</v>
      </c>
      <c r="B186" s="250"/>
      <c r="C186" s="250"/>
      <c r="D186" s="250"/>
      <c r="E186" s="250"/>
      <c r="F186" s="251"/>
    </row>
    <row r="187" spans="1:6">
      <c r="A187" s="252"/>
      <c r="B187" s="250"/>
      <c r="C187" s="250"/>
      <c r="D187" s="250"/>
      <c r="E187" s="250"/>
      <c r="F187" s="251"/>
    </row>
    <row r="188" spans="1:6">
      <c r="A188" s="256" t="s">
        <v>456</v>
      </c>
      <c r="B188" s="250" t="s">
        <v>457</v>
      </c>
      <c r="C188" s="250"/>
      <c r="D188" s="250"/>
      <c r="E188" s="250"/>
      <c r="F188" s="251"/>
    </row>
    <row r="189" spans="1:6">
      <c r="A189" s="252"/>
      <c r="B189" s="250"/>
      <c r="C189" s="250"/>
      <c r="D189" s="307"/>
      <c r="E189" s="307"/>
      <c r="F189" s="308"/>
    </row>
    <row r="190" spans="1:6">
      <c r="A190" s="253"/>
      <c r="B190" s="254"/>
      <c r="C190" s="254"/>
      <c r="D190" s="309"/>
      <c r="E190" s="309"/>
      <c r="F190" s="310"/>
    </row>
    <row r="191" spans="1:6">
      <c r="F191" s="311" t="s">
        <v>458</v>
      </c>
    </row>
    <row r="192" spans="1:6">
      <c r="F192" s="312"/>
    </row>
    <row r="195" spans="5:5">
      <c r="E195" s="244" t="s">
        <v>459</v>
      </c>
    </row>
  </sheetData>
  <mergeCells count="1">
    <mergeCell ref="A1:F1"/>
  </mergeCells>
  <pageMargins left="0.45833333333333331" right="0.15748031496062992" top="0.78740157480314965" bottom="0.59055118110236227" header="0.11811023622047245" footer="0.11811023622047245"/>
  <pageSetup paperSize="9" orientation="portrait" r:id="rId1"/>
  <headerFooter alignWithMargins="0">
    <oddHeader>&amp;Cหน้าที่ &amp;P&amp;R&amp;A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FF"/>
  </sheetPr>
  <dimension ref="A1:N254"/>
  <sheetViews>
    <sheetView showZeros="0" zoomScaleNormal="100" workbookViewId="0">
      <pane ySplit="3" topLeftCell="A4" activePane="bottomLeft" state="frozen"/>
      <selection pane="bottomLeft" activeCell="H239" sqref="H239"/>
    </sheetView>
  </sheetViews>
  <sheetFormatPr defaultRowHeight="24"/>
  <cols>
    <col min="1" max="1" width="9.85546875" style="316" customWidth="1"/>
    <col min="2" max="2" width="42.7109375" style="316" customWidth="1"/>
    <col min="3" max="3" width="13.5703125" style="316" customWidth="1"/>
    <col min="4" max="5" width="4.42578125" style="317" customWidth="1"/>
    <col min="6" max="6" width="4.28515625" style="317" customWidth="1"/>
    <col min="7" max="7" width="4.7109375" style="317" customWidth="1"/>
    <col min="8" max="8" width="7.85546875" style="317" customWidth="1"/>
    <col min="9" max="9" width="6.140625" style="317" customWidth="1"/>
    <col min="10" max="10" width="6.85546875" style="317" customWidth="1"/>
    <col min="11" max="11" width="8.140625" style="317" customWidth="1"/>
    <col min="12" max="12" width="6.42578125" style="317" customWidth="1"/>
    <col min="13" max="14" width="6.140625" style="317" customWidth="1"/>
    <col min="15" max="16384" width="9.140625" style="316"/>
  </cols>
  <sheetData>
    <row r="1" spans="1:14">
      <c r="A1" s="318">
        <v>1</v>
      </c>
      <c r="B1" s="318">
        <v>2</v>
      </c>
      <c r="C1" s="318">
        <v>3</v>
      </c>
      <c r="D1" s="318">
        <v>4</v>
      </c>
      <c r="E1" s="318">
        <v>5</v>
      </c>
      <c r="F1" s="318">
        <v>6</v>
      </c>
      <c r="G1" s="318">
        <v>7</v>
      </c>
      <c r="H1" s="318">
        <v>8</v>
      </c>
      <c r="I1" s="318">
        <v>9</v>
      </c>
      <c r="J1" s="318">
        <v>10</v>
      </c>
      <c r="K1" s="318">
        <v>11</v>
      </c>
      <c r="L1" s="318">
        <v>12</v>
      </c>
      <c r="M1" s="318">
        <v>13</v>
      </c>
      <c r="N1" s="318">
        <v>14</v>
      </c>
    </row>
    <row r="2" spans="1:14">
      <c r="A2" s="428" t="s">
        <v>485</v>
      </c>
      <c r="B2" s="428" t="s">
        <v>188</v>
      </c>
      <c r="C2" s="428" t="s">
        <v>3</v>
      </c>
      <c r="D2" s="320"/>
      <c r="E2" s="321" t="s">
        <v>40</v>
      </c>
      <c r="F2" s="322"/>
      <c r="G2" s="322"/>
      <c r="H2" s="392" t="s">
        <v>231</v>
      </c>
      <c r="I2" s="430" t="s">
        <v>488</v>
      </c>
      <c r="J2" s="399" t="s">
        <v>777</v>
      </c>
      <c r="K2" s="389" t="s">
        <v>487</v>
      </c>
      <c r="L2" s="323" t="s">
        <v>8</v>
      </c>
      <c r="M2" s="323" t="s">
        <v>776</v>
      </c>
      <c r="N2" s="323" t="s">
        <v>775</v>
      </c>
    </row>
    <row r="3" spans="1:14">
      <c r="A3" s="429"/>
      <c r="B3" s="429"/>
      <c r="C3" s="429"/>
      <c r="D3" s="324" t="s">
        <v>486</v>
      </c>
      <c r="E3" s="324" t="s">
        <v>466</v>
      </c>
      <c r="F3" s="324" t="s">
        <v>22</v>
      </c>
      <c r="G3" s="324" t="s">
        <v>21</v>
      </c>
      <c r="H3" s="393" t="s">
        <v>471</v>
      </c>
      <c r="I3" s="431"/>
      <c r="J3" s="395" t="s">
        <v>778</v>
      </c>
      <c r="K3" s="390" t="s">
        <v>471</v>
      </c>
      <c r="L3" s="319">
        <v>2562</v>
      </c>
      <c r="M3" s="319" t="s">
        <v>35</v>
      </c>
      <c r="N3" s="319" t="s">
        <v>35</v>
      </c>
    </row>
    <row r="4" spans="1:14">
      <c r="A4" s="325">
        <v>34010046</v>
      </c>
      <c r="B4" s="325" t="s">
        <v>489</v>
      </c>
      <c r="C4" s="325" t="s">
        <v>736</v>
      </c>
      <c r="D4" s="324">
        <v>1</v>
      </c>
      <c r="E4" s="324"/>
      <c r="F4" s="324">
        <v>0</v>
      </c>
      <c r="G4" s="324">
        <v>1</v>
      </c>
      <c r="H4" s="394"/>
      <c r="I4" s="324"/>
      <c r="J4" s="324"/>
      <c r="K4" s="391">
        <f>I4+J4</f>
        <v>0</v>
      </c>
      <c r="L4" s="324"/>
      <c r="M4" s="324">
        <v>0</v>
      </c>
      <c r="N4" s="324">
        <v>0</v>
      </c>
    </row>
    <row r="5" spans="1:14">
      <c r="A5" s="325">
        <v>34010036</v>
      </c>
      <c r="B5" s="325" t="s">
        <v>490</v>
      </c>
      <c r="C5" s="325" t="s">
        <v>736</v>
      </c>
      <c r="D5" s="324">
        <v>1</v>
      </c>
      <c r="E5" s="324"/>
      <c r="F5" s="324">
        <v>15</v>
      </c>
      <c r="G5" s="324">
        <v>16</v>
      </c>
      <c r="H5" s="394"/>
      <c r="I5" s="324"/>
      <c r="J5" s="324"/>
      <c r="K5" s="391">
        <f t="shared" ref="K5:K68" si="0">I5+J5</f>
        <v>0</v>
      </c>
      <c r="L5" s="324">
        <v>1</v>
      </c>
      <c r="M5" s="324">
        <v>0</v>
      </c>
      <c r="N5" s="324">
        <v>0</v>
      </c>
    </row>
    <row r="6" spans="1:14">
      <c r="A6" s="325">
        <v>34010035</v>
      </c>
      <c r="B6" s="325" t="s">
        <v>680</v>
      </c>
      <c r="C6" s="325" t="s">
        <v>736</v>
      </c>
      <c r="D6" s="324">
        <v>1</v>
      </c>
      <c r="E6" s="324">
        <v>3</v>
      </c>
      <c r="F6" s="324">
        <v>66</v>
      </c>
      <c r="G6" s="324">
        <v>70</v>
      </c>
      <c r="H6" s="394">
        <v>2</v>
      </c>
      <c r="I6" s="324"/>
      <c r="J6" s="324"/>
      <c r="K6" s="391">
        <f t="shared" si="0"/>
        <v>0</v>
      </c>
      <c r="L6" s="324">
        <v>4</v>
      </c>
      <c r="M6" s="324">
        <v>0</v>
      </c>
      <c r="N6" s="324">
        <v>6</v>
      </c>
    </row>
    <row r="7" spans="1:14">
      <c r="A7" s="325">
        <v>34010033</v>
      </c>
      <c r="B7" s="325" t="s">
        <v>779</v>
      </c>
      <c r="C7" s="325" t="s">
        <v>736</v>
      </c>
      <c r="D7" s="324">
        <v>1</v>
      </c>
      <c r="E7" s="324">
        <v>4</v>
      </c>
      <c r="F7" s="324">
        <v>88</v>
      </c>
      <c r="G7" s="324">
        <v>93</v>
      </c>
      <c r="H7" s="394"/>
      <c r="I7" s="324"/>
      <c r="J7" s="324"/>
      <c r="K7" s="391">
        <f t="shared" si="0"/>
        <v>0</v>
      </c>
      <c r="L7" s="324">
        <v>8</v>
      </c>
      <c r="M7" s="324">
        <v>0</v>
      </c>
      <c r="N7" s="324">
        <v>2</v>
      </c>
    </row>
    <row r="8" spans="1:14">
      <c r="A8" s="325">
        <v>34010029</v>
      </c>
      <c r="B8" s="325" t="s">
        <v>491</v>
      </c>
      <c r="C8" s="325" t="s">
        <v>736</v>
      </c>
      <c r="D8" s="324">
        <v>1</v>
      </c>
      <c r="E8" s="324"/>
      <c r="F8" s="324">
        <v>1</v>
      </c>
      <c r="G8" s="324">
        <v>2</v>
      </c>
      <c r="H8" s="394"/>
      <c r="I8" s="324"/>
      <c r="J8" s="324"/>
      <c r="K8" s="391">
        <f t="shared" si="0"/>
        <v>0</v>
      </c>
      <c r="L8" s="324"/>
      <c r="M8" s="324">
        <v>0</v>
      </c>
      <c r="N8" s="324">
        <v>0</v>
      </c>
    </row>
    <row r="9" spans="1:14">
      <c r="A9" s="325">
        <v>34010034</v>
      </c>
      <c r="B9" s="325" t="s">
        <v>492</v>
      </c>
      <c r="C9" s="325" t="s">
        <v>736</v>
      </c>
      <c r="D9" s="324">
        <v>1</v>
      </c>
      <c r="E9" s="324">
        <v>4</v>
      </c>
      <c r="F9" s="324">
        <v>140</v>
      </c>
      <c r="G9" s="324">
        <v>145</v>
      </c>
      <c r="H9" s="394"/>
      <c r="I9" s="324"/>
      <c r="J9" s="324"/>
      <c r="K9" s="391">
        <f t="shared" si="0"/>
        <v>0</v>
      </c>
      <c r="L9" s="324">
        <v>10</v>
      </c>
      <c r="M9" s="324">
        <v>0</v>
      </c>
      <c r="N9" s="324">
        <v>5</v>
      </c>
    </row>
    <row r="10" spans="1:14">
      <c r="A10" s="325">
        <v>34010032</v>
      </c>
      <c r="B10" s="325" t="s">
        <v>493</v>
      </c>
      <c r="C10" s="325" t="s">
        <v>736</v>
      </c>
      <c r="D10" s="324">
        <v>1</v>
      </c>
      <c r="E10" s="324">
        <v>4</v>
      </c>
      <c r="F10" s="324">
        <v>82</v>
      </c>
      <c r="G10" s="324">
        <v>87</v>
      </c>
      <c r="H10" s="394"/>
      <c r="I10" s="324"/>
      <c r="J10" s="324"/>
      <c r="K10" s="391">
        <f t="shared" si="0"/>
        <v>0</v>
      </c>
      <c r="L10" s="324">
        <v>10</v>
      </c>
      <c r="M10" s="324">
        <v>0</v>
      </c>
      <c r="N10" s="324">
        <v>0</v>
      </c>
    </row>
    <row r="11" spans="1:14">
      <c r="A11" s="325">
        <v>34010002</v>
      </c>
      <c r="B11" s="325" t="s">
        <v>681</v>
      </c>
      <c r="C11" s="325" t="s">
        <v>736</v>
      </c>
      <c r="D11" s="324">
        <v>1</v>
      </c>
      <c r="E11" s="324"/>
      <c r="F11" s="324">
        <v>12</v>
      </c>
      <c r="G11" s="324">
        <v>13</v>
      </c>
      <c r="H11" s="394"/>
      <c r="I11" s="324"/>
      <c r="J11" s="324"/>
      <c r="K11" s="391">
        <f t="shared" si="0"/>
        <v>0</v>
      </c>
      <c r="L11" s="324"/>
      <c r="M11" s="324">
        <v>0</v>
      </c>
      <c r="N11" s="324">
        <v>0</v>
      </c>
    </row>
    <row r="12" spans="1:14">
      <c r="A12" s="325">
        <v>34010007</v>
      </c>
      <c r="B12" s="325" t="s">
        <v>494</v>
      </c>
      <c r="C12" s="325" t="s">
        <v>736</v>
      </c>
      <c r="D12" s="324">
        <v>1</v>
      </c>
      <c r="E12" s="324"/>
      <c r="F12" s="324">
        <v>3</v>
      </c>
      <c r="G12" s="324">
        <v>4</v>
      </c>
      <c r="H12" s="394"/>
      <c r="I12" s="324"/>
      <c r="J12" s="324"/>
      <c r="K12" s="391">
        <f t="shared" si="0"/>
        <v>0</v>
      </c>
      <c r="L12" s="324">
        <v>1</v>
      </c>
      <c r="M12" s="324">
        <v>0</v>
      </c>
      <c r="N12" s="324">
        <v>0</v>
      </c>
    </row>
    <row r="13" spans="1:14">
      <c r="A13" s="325">
        <v>34010003</v>
      </c>
      <c r="B13" s="325" t="s">
        <v>495</v>
      </c>
      <c r="C13" s="325" t="s">
        <v>736</v>
      </c>
      <c r="D13" s="324">
        <v>1</v>
      </c>
      <c r="E13" s="324"/>
      <c r="F13" s="324">
        <v>5</v>
      </c>
      <c r="G13" s="324">
        <v>6</v>
      </c>
      <c r="H13" s="394"/>
      <c r="I13" s="324"/>
      <c r="J13" s="324"/>
      <c r="K13" s="391">
        <f t="shared" si="0"/>
        <v>0</v>
      </c>
      <c r="L13" s="324">
        <v>1</v>
      </c>
      <c r="M13" s="324">
        <v>0</v>
      </c>
      <c r="N13" s="324">
        <v>0</v>
      </c>
    </row>
    <row r="14" spans="1:14">
      <c r="A14" s="325">
        <v>34010006</v>
      </c>
      <c r="B14" s="325" t="s">
        <v>496</v>
      </c>
      <c r="C14" s="325" t="s">
        <v>736</v>
      </c>
      <c r="D14" s="324">
        <v>1</v>
      </c>
      <c r="E14" s="324"/>
      <c r="F14" s="324">
        <v>4</v>
      </c>
      <c r="G14" s="324">
        <v>5</v>
      </c>
      <c r="H14" s="394"/>
      <c r="I14" s="324"/>
      <c r="J14" s="324"/>
      <c r="K14" s="391">
        <f t="shared" si="0"/>
        <v>0</v>
      </c>
      <c r="L14" s="324">
        <v>1</v>
      </c>
      <c r="M14" s="324">
        <v>0</v>
      </c>
      <c r="N14" s="324">
        <v>0</v>
      </c>
    </row>
    <row r="15" spans="1:14">
      <c r="A15" s="325">
        <v>34010005</v>
      </c>
      <c r="B15" s="325" t="s">
        <v>497</v>
      </c>
      <c r="C15" s="325" t="s">
        <v>736</v>
      </c>
      <c r="D15" s="324">
        <v>1</v>
      </c>
      <c r="E15" s="324"/>
      <c r="F15" s="324">
        <v>0</v>
      </c>
      <c r="G15" s="324">
        <v>1</v>
      </c>
      <c r="H15" s="394"/>
      <c r="I15" s="324"/>
      <c r="J15" s="324"/>
      <c r="K15" s="391">
        <f t="shared" si="0"/>
        <v>0</v>
      </c>
      <c r="L15" s="324"/>
      <c r="M15" s="324">
        <v>0</v>
      </c>
      <c r="N15" s="324">
        <v>0</v>
      </c>
    </row>
    <row r="16" spans="1:14">
      <c r="A16" s="325">
        <v>34010004</v>
      </c>
      <c r="B16" s="325" t="s">
        <v>682</v>
      </c>
      <c r="C16" s="325" t="s">
        <v>736</v>
      </c>
      <c r="D16" s="324">
        <v>1</v>
      </c>
      <c r="E16" s="324"/>
      <c r="F16" s="324">
        <v>13</v>
      </c>
      <c r="G16" s="324">
        <v>14</v>
      </c>
      <c r="H16" s="394"/>
      <c r="I16" s="324"/>
      <c r="J16" s="324"/>
      <c r="K16" s="391">
        <f t="shared" si="0"/>
        <v>0</v>
      </c>
      <c r="L16" s="324"/>
      <c r="M16" s="324">
        <v>0</v>
      </c>
      <c r="N16" s="324">
        <v>0</v>
      </c>
    </row>
    <row r="17" spans="1:14">
      <c r="A17" s="325">
        <v>34010008</v>
      </c>
      <c r="B17" s="325" t="s">
        <v>498</v>
      </c>
      <c r="C17" s="325" t="s">
        <v>736</v>
      </c>
      <c r="D17" s="324">
        <v>1</v>
      </c>
      <c r="E17" s="324"/>
      <c r="F17" s="324">
        <v>8</v>
      </c>
      <c r="G17" s="324">
        <v>9</v>
      </c>
      <c r="H17" s="394">
        <v>1</v>
      </c>
      <c r="I17" s="324"/>
      <c r="J17" s="324"/>
      <c r="K17" s="391">
        <f t="shared" si="0"/>
        <v>0</v>
      </c>
      <c r="L17" s="324"/>
      <c r="M17" s="324">
        <v>0</v>
      </c>
      <c r="N17" s="324">
        <v>2</v>
      </c>
    </row>
    <row r="18" spans="1:14">
      <c r="A18" s="325">
        <v>34010009</v>
      </c>
      <c r="B18" s="325" t="s">
        <v>683</v>
      </c>
      <c r="C18" s="325" t="s">
        <v>736</v>
      </c>
      <c r="D18" s="324">
        <v>1</v>
      </c>
      <c r="E18" s="324">
        <v>1</v>
      </c>
      <c r="F18" s="324">
        <v>19</v>
      </c>
      <c r="G18" s="324">
        <v>21</v>
      </c>
      <c r="H18" s="394"/>
      <c r="I18" s="324"/>
      <c r="J18" s="324"/>
      <c r="K18" s="391">
        <f t="shared" si="0"/>
        <v>0</v>
      </c>
      <c r="L18" s="324">
        <v>2</v>
      </c>
      <c r="M18" s="324">
        <v>1</v>
      </c>
      <c r="N18" s="324">
        <v>0</v>
      </c>
    </row>
    <row r="19" spans="1:14">
      <c r="A19" s="325">
        <v>34010001</v>
      </c>
      <c r="B19" s="325" t="s">
        <v>499</v>
      </c>
      <c r="C19" s="325" t="s">
        <v>736</v>
      </c>
      <c r="D19" s="324">
        <v>1</v>
      </c>
      <c r="E19" s="324"/>
      <c r="F19" s="324">
        <v>2</v>
      </c>
      <c r="G19" s="324">
        <v>3</v>
      </c>
      <c r="H19" s="394"/>
      <c r="I19" s="324"/>
      <c r="J19" s="324"/>
      <c r="K19" s="391">
        <f t="shared" si="0"/>
        <v>0</v>
      </c>
      <c r="L19" s="324"/>
      <c r="M19" s="324">
        <v>0</v>
      </c>
      <c r="N19" s="324">
        <v>0</v>
      </c>
    </row>
    <row r="20" spans="1:14">
      <c r="A20" s="325">
        <v>34010017</v>
      </c>
      <c r="B20" s="325" t="s">
        <v>684</v>
      </c>
      <c r="C20" s="325" t="s">
        <v>736</v>
      </c>
      <c r="D20" s="324">
        <v>1</v>
      </c>
      <c r="E20" s="324"/>
      <c r="F20" s="324">
        <v>14</v>
      </c>
      <c r="G20" s="324">
        <v>15</v>
      </c>
      <c r="H20" s="394"/>
      <c r="I20" s="324">
        <v>1</v>
      </c>
      <c r="J20" s="324"/>
      <c r="K20" s="391">
        <f t="shared" si="0"/>
        <v>1</v>
      </c>
      <c r="L20" s="324">
        <v>1</v>
      </c>
      <c r="M20" s="324">
        <v>0</v>
      </c>
      <c r="N20" s="324">
        <v>1</v>
      </c>
    </row>
    <row r="21" spans="1:14">
      <c r="A21" s="325">
        <v>34010015</v>
      </c>
      <c r="B21" s="325" t="s">
        <v>685</v>
      </c>
      <c r="C21" s="325" t="s">
        <v>736</v>
      </c>
      <c r="D21" s="324">
        <v>1</v>
      </c>
      <c r="E21" s="324"/>
      <c r="F21" s="324">
        <v>16</v>
      </c>
      <c r="G21" s="324">
        <v>17</v>
      </c>
      <c r="H21" s="394"/>
      <c r="I21" s="324"/>
      <c r="J21" s="324"/>
      <c r="K21" s="391">
        <f t="shared" si="0"/>
        <v>0</v>
      </c>
      <c r="L21" s="324"/>
      <c r="M21" s="324">
        <v>0</v>
      </c>
      <c r="N21" s="324">
        <v>2</v>
      </c>
    </row>
    <row r="22" spans="1:14">
      <c r="A22" s="325">
        <v>34010016</v>
      </c>
      <c r="B22" s="325" t="s">
        <v>500</v>
      </c>
      <c r="C22" s="325" t="s">
        <v>736</v>
      </c>
      <c r="D22" s="324">
        <v>1</v>
      </c>
      <c r="E22" s="324"/>
      <c r="F22" s="324">
        <v>5</v>
      </c>
      <c r="G22" s="324">
        <v>6</v>
      </c>
      <c r="H22" s="394"/>
      <c r="I22" s="324"/>
      <c r="J22" s="324"/>
      <c r="K22" s="391">
        <f t="shared" si="0"/>
        <v>0</v>
      </c>
      <c r="L22" s="324">
        <v>1</v>
      </c>
      <c r="M22" s="324">
        <v>0</v>
      </c>
      <c r="N22" s="324">
        <v>0</v>
      </c>
    </row>
    <row r="23" spans="1:14">
      <c r="A23" s="325">
        <v>34010014</v>
      </c>
      <c r="B23" s="325" t="s">
        <v>501</v>
      </c>
      <c r="C23" s="325" t="s">
        <v>736</v>
      </c>
      <c r="D23" s="324">
        <v>1</v>
      </c>
      <c r="E23" s="324"/>
      <c r="F23" s="324">
        <v>5</v>
      </c>
      <c r="G23" s="324">
        <v>6</v>
      </c>
      <c r="H23" s="394"/>
      <c r="I23" s="324"/>
      <c r="J23" s="324"/>
      <c r="K23" s="391">
        <f t="shared" si="0"/>
        <v>0</v>
      </c>
      <c r="L23" s="324"/>
      <c r="M23" s="324">
        <v>0</v>
      </c>
      <c r="N23" s="324">
        <v>0</v>
      </c>
    </row>
    <row r="24" spans="1:14">
      <c r="A24" s="325">
        <v>34010018</v>
      </c>
      <c r="B24" s="325" t="s">
        <v>502</v>
      </c>
      <c r="C24" s="325" t="s">
        <v>736</v>
      </c>
      <c r="D24" s="324">
        <v>1</v>
      </c>
      <c r="E24" s="324"/>
      <c r="F24" s="324">
        <v>2</v>
      </c>
      <c r="G24" s="324">
        <v>3</v>
      </c>
      <c r="H24" s="394"/>
      <c r="I24" s="324"/>
      <c r="J24" s="324"/>
      <c r="K24" s="391">
        <f t="shared" si="0"/>
        <v>0</v>
      </c>
      <c r="L24" s="324"/>
      <c r="M24" s="324">
        <v>0</v>
      </c>
      <c r="N24" s="324">
        <v>0</v>
      </c>
    </row>
    <row r="25" spans="1:14">
      <c r="A25" s="325">
        <v>34010019</v>
      </c>
      <c r="B25" s="325" t="s">
        <v>686</v>
      </c>
      <c r="C25" s="325" t="s">
        <v>736</v>
      </c>
      <c r="D25" s="324">
        <v>1</v>
      </c>
      <c r="E25" s="324"/>
      <c r="F25" s="324">
        <v>11</v>
      </c>
      <c r="G25" s="324">
        <v>12</v>
      </c>
      <c r="H25" s="394"/>
      <c r="I25" s="324"/>
      <c r="J25" s="324"/>
      <c r="K25" s="391">
        <f t="shared" si="0"/>
        <v>0</v>
      </c>
      <c r="L25" s="324">
        <v>2</v>
      </c>
      <c r="M25" s="324">
        <v>0</v>
      </c>
      <c r="N25" s="324">
        <v>2</v>
      </c>
    </row>
    <row r="26" spans="1:14">
      <c r="A26" s="325">
        <v>34010031</v>
      </c>
      <c r="B26" s="325" t="s">
        <v>687</v>
      </c>
      <c r="C26" s="325" t="s">
        <v>736</v>
      </c>
      <c r="D26" s="324">
        <v>1</v>
      </c>
      <c r="E26" s="324">
        <v>1</v>
      </c>
      <c r="F26" s="324">
        <v>16</v>
      </c>
      <c r="G26" s="324">
        <v>18</v>
      </c>
      <c r="H26" s="394"/>
      <c r="I26" s="324"/>
      <c r="J26" s="324"/>
      <c r="K26" s="391">
        <f t="shared" si="0"/>
        <v>0</v>
      </c>
      <c r="L26" s="324">
        <v>2</v>
      </c>
      <c r="M26" s="324">
        <v>1</v>
      </c>
      <c r="N26" s="324">
        <v>0</v>
      </c>
    </row>
    <row r="27" spans="1:14">
      <c r="A27" s="325">
        <v>34010021</v>
      </c>
      <c r="B27" s="325" t="s">
        <v>503</v>
      </c>
      <c r="C27" s="325" t="s">
        <v>736</v>
      </c>
      <c r="D27" s="324">
        <v>1</v>
      </c>
      <c r="E27" s="324"/>
      <c r="F27" s="324">
        <v>1</v>
      </c>
      <c r="G27" s="324">
        <v>2</v>
      </c>
      <c r="H27" s="394"/>
      <c r="I27" s="324">
        <v>1</v>
      </c>
      <c r="J27" s="324"/>
      <c r="K27" s="391">
        <f t="shared" si="0"/>
        <v>1</v>
      </c>
      <c r="L27" s="324"/>
      <c r="M27" s="324">
        <v>0</v>
      </c>
      <c r="N27" s="324">
        <v>0</v>
      </c>
    </row>
    <row r="28" spans="1:14">
      <c r="A28" s="325">
        <v>34010022</v>
      </c>
      <c r="B28" s="325" t="s">
        <v>688</v>
      </c>
      <c r="C28" s="325" t="s">
        <v>736</v>
      </c>
      <c r="D28" s="324">
        <v>1</v>
      </c>
      <c r="E28" s="324"/>
      <c r="F28" s="324">
        <v>14</v>
      </c>
      <c r="G28" s="324">
        <v>15</v>
      </c>
      <c r="H28" s="394">
        <v>1</v>
      </c>
      <c r="I28" s="324"/>
      <c r="J28" s="324"/>
      <c r="K28" s="391">
        <f t="shared" si="0"/>
        <v>0</v>
      </c>
      <c r="L28" s="324">
        <v>1</v>
      </c>
      <c r="M28" s="324">
        <v>2</v>
      </c>
      <c r="N28" s="324">
        <v>0</v>
      </c>
    </row>
    <row r="29" spans="1:14">
      <c r="A29" s="325">
        <v>34010023</v>
      </c>
      <c r="B29" s="325" t="s">
        <v>504</v>
      </c>
      <c r="C29" s="325" t="s">
        <v>736</v>
      </c>
      <c r="D29" s="324">
        <v>1</v>
      </c>
      <c r="E29" s="324"/>
      <c r="F29" s="324">
        <v>6</v>
      </c>
      <c r="G29" s="324">
        <v>7</v>
      </c>
      <c r="H29" s="394"/>
      <c r="I29" s="324"/>
      <c r="J29" s="324"/>
      <c r="K29" s="391">
        <f t="shared" si="0"/>
        <v>0</v>
      </c>
      <c r="L29" s="324">
        <v>1</v>
      </c>
      <c r="M29" s="324">
        <v>0</v>
      </c>
      <c r="N29" s="324">
        <v>0</v>
      </c>
    </row>
    <row r="30" spans="1:14">
      <c r="A30" s="325">
        <v>34010059</v>
      </c>
      <c r="B30" s="325" t="s">
        <v>505</v>
      </c>
      <c r="C30" s="325" t="s">
        <v>736</v>
      </c>
      <c r="D30" s="324">
        <v>1</v>
      </c>
      <c r="E30" s="324"/>
      <c r="F30" s="324">
        <v>4</v>
      </c>
      <c r="G30" s="324">
        <v>5</v>
      </c>
      <c r="H30" s="394">
        <v>1</v>
      </c>
      <c r="I30" s="324"/>
      <c r="J30" s="324"/>
      <c r="K30" s="391">
        <f t="shared" si="0"/>
        <v>0</v>
      </c>
      <c r="L30" s="324">
        <v>1</v>
      </c>
      <c r="M30" s="324">
        <v>0</v>
      </c>
      <c r="N30" s="324">
        <v>0</v>
      </c>
    </row>
    <row r="31" spans="1:14">
      <c r="A31" s="325">
        <v>34010020</v>
      </c>
      <c r="B31" s="325" t="s">
        <v>506</v>
      </c>
      <c r="C31" s="325" t="s">
        <v>736</v>
      </c>
      <c r="D31" s="324">
        <v>1</v>
      </c>
      <c r="E31" s="324"/>
      <c r="F31" s="324">
        <v>3</v>
      </c>
      <c r="G31" s="324">
        <v>4</v>
      </c>
      <c r="H31" s="394">
        <v>1</v>
      </c>
      <c r="I31" s="324"/>
      <c r="J31" s="324"/>
      <c r="K31" s="391">
        <f t="shared" si="0"/>
        <v>0</v>
      </c>
      <c r="L31" s="324"/>
      <c r="M31" s="324">
        <v>0</v>
      </c>
      <c r="N31" s="324">
        <v>0</v>
      </c>
    </row>
    <row r="32" spans="1:14">
      <c r="A32" s="325">
        <v>34010010</v>
      </c>
      <c r="B32" s="325" t="s">
        <v>689</v>
      </c>
      <c r="C32" s="325" t="s">
        <v>736</v>
      </c>
      <c r="D32" s="324">
        <v>1</v>
      </c>
      <c r="E32" s="324"/>
      <c r="F32" s="324">
        <v>17</v>
      </c>
      <c r="G32" s="324">
        <v>18</v>
      </c>
      <c r="H32" s="394"/>
      <c r="I32" s="324"/>
      <c r="J32" s="324"/>
      <c r="K32" s="391">
        <f t="shared" si="0"/>
        <v>0</v>
      </c>
      <c r="L32" s="324">
        <v>2</v>
      </c>
      <c r="M32" s="324">
        <v>0</v>
      </c>
      <c r="N32" s="324">
        <v>0</v>
      </c>
    </row>
    <row r="33" spans="1:14">
      <c r="A33" s="325">
        <v>34010025</v>
      </c>
      <c r="B33" s="325" t="s">
        <v>690</v>
      </c>
      <c r="C33" s="325" t="s">
        <v>736</v>
      </c>
      <c r="D33" s="324">
        <v>1</v>
      </c>
      <c r="E33" s="324"/>
      <c r="F33" s="324">
        <v>17</v>
      </c>
      <c r="G33" s="324">
        <v>18</v>
      </c>
      <c r="H33" s="394"/>
      <c r="I33" s="324"/>
      <c r="J33" s="324"/>
      <c r="K33" s="391">
        <f t="shared" si="0"/>
        <v>0</v>
      </c>
      <c r="L33" s="324">
        <v>1</v>
      </c>
      <c r="M33" s="324">
        <v>0</v>
      </c>
      <c r="N33" s="324">
        <v>0</v>
      </c>
    </row>
    <row r="34" spans="1:14">
      <c r="A34" s="325">
        <v>34010027</v>
      </c>
      <c r="B34" s="325" t="s">
        <v>507</v>
      </c>
      <c r="C34" s="325" t="s">
        <v>736</v>
      </c>
      <c r="D34" s="324">
        <v>1</v>
      </c>
      <c r="E34" s="324"/>
      <c r="F34" s="324">
        <v>1</v>
      </c>
      <c r="G34" s="324">
        <v>2</v>
      </c>
      <c r="H34" s="394"/>
      <c r="I34" s="324"/>
      <c r="J34" s="324"/>
      <c r="K34" s="391">
        <f t="shared" si="0"/>
        <v>0</v>
      </c>
      <c r="L34" s="324"/>
      <c r="M34" s="324">
        <v>0</v>
      </c>
      <c r="N34" s="324">
        <v>1</v>
      </c>
    </row>
    <row r="35" spans="1:14">
      <c r="A35" s="325">
        <v>34010026</v>
      </c>
      <c r="B35" s="325" t="s">
        <v>508</v>
      </c>
      <c r="C35" s="325" t="s">
        <v>736</v>
      </c>
      <c r="D35" s="324">
        <v>1</v>
      </c>
      <c r="E35" s="324"/>
      <c r="F35" s="324">
        <v>6</v>
      </c>
      <c r="G35" s="324">
        <v>7</v>
      </c>
      <c r="H35" s="394"/>
      <c r="I35" s="324"/>
      <c r="J35" s="324"/>
      <c r="K35" s="391">
        <f t="shared" si="0"/>
        <v>0</v>
      </c>
      <c r="L35" s="324"/>
      <c r="M35" s="324">
        <v>0</v>
      </c>
      <c r="N35" s="324">
        <v>1</v>
      </c>
    </row>
    <row r="36" spans="1:14">
      <c r="A36" s="325">
        <v>34010028</v>
      </c>
      <c r="B36" s="325" t="s">
        <v>509</v>
      </c>
      <c r="C36" s="325" t="s">
        <v>736</v>
      </c>
      <c r="D36" s="324">
        <v>1</v>
      </c>
      <c r="E36" s="324"/>
      <c r="F36" s="324">
        <v>2</v>
      </c>
      <c r="G36" s="324">
        <v>3</v>
      </c>
      <c r="H36" s="394"/>
      <c r="I36" s="324"/>
      <c r="J36" s="324"/>
      <c r="K36" s="391">
        <f t="shared" si="0"/>
        <v>0</v>
      </c>
      <c r="L36" s="324">
        <v>1</v>
      </c>
      <c r="M36" s="324">
        <v>0</v>
      </c>
      <c r="N36" s="324">
        <v>0</v>
      </c>
    </row>
    <row r="37" spans="1:14">
      <c r="A37" s="325">
        <v>34010024</v>
      </c>
      <c r="B37" s="325" t="s">
        <v>691</v>
      </c>
      <c r="C37" s="325" t="s">
        <v>736</v>
      </c>
      <c r="D37" s="324">
        <v>1</v>
      </c>
      <c r="E37" s="324"/>
      <c r="F37" s="324">
        <v>12</v>
      </c>
      <c r="G37" s="324">
        <v>13</v>
      </c>
      <c r="H37" s="394"/>
      <c r="I37" s="324"/>
      <c r="J37" s="324"/>
      <c r="K37" s="391">
        <f t="shared" si="0"/>
        <v>0</v>
      </c>
      <c r="L37" s="324"/>
      <c r="M37" s="324">
        <v>0</v>
      </c>
      <c r="N37" s="324">
        <v>1</v>
      </c>
    </row>
    <row r="38" spans="1:14">
      <c r="A38" s="325">
        <v>34010047</v>
      </c>
      <c r="B38" s="325" t="s">
        <v>510</v>
      </c>
      <c r="C38" s="325" t="s">
        <v>736</v>
      </c>
      <c r="D38" s="324">
        <v>1</v>
      </c>
      <c r="E38" s="324"/>
      <c r="F38" s="324">
        <v>7</v>
      </c>
      <c r="G38" s="324">
        <v>8</v>
      </c>
      <c r="H38" s="394"/>
      <c r="I38" s="324">
        <v>1</v>
      </c>
      <c r="J38" s="324"/>
      <c r="K38" s="391">
        <f t="shared" si="0"/>
        <v>1</v>
      </c>
      <c r="L38" s="324"/>
      <c r="M38" s="324">
        <v>0</v>
      </c>
      <c r="N38" s="324">
        <v>1</v>
      </c>
    </row>
    <row r="39" spans="1:14">
      <c r="A39" s="325">
        <v>34010044</v>
      </c>
      <c r="B39" s="325" t="s">
        <v>692</v>
      </c>
      <c r="C39" s="325" t="s">
        <v>736</v>
      </c>
      <c r="D39" s="324">
        <v>1</v>
      </c>
      <c r="E39" s="324"/>
      <c r="F39" s="324">
        <v>16</v>
      </c>
      <c r="G39" s="324">
        <v>17</v>
      </c>
      <c r="H39" s="394"/>
      <c r="I39" s="324"/>
      <c r="J39" s="324"/>
      <c r="K39" s="391">
        <f t="shared" si="0"/>
        <v>0</v>
      </c>
      <c r="L39" s="324">
        <v>2</v>
      </c>
      <c r="M39" s="324">
        <v>1</v>
      </c>
      <c r="N39" s="324">
        <v>0</v>
      </c>
    </row>
    <row r="40" spans="1:14">
      <c r="A40" s="325">
        <v>34010045</v>
      </c>
      <c r="B40" s="325" t="s">
        <v>693</v>
      </c>
      <c r="C40" s="325" t="s">
        <v>736</v>
      </c>
      <c r="D40" s="324">
        <v>1</v>
      </c>
      <c r="E40" s="324"/>
      <c r="F40" s="324">
        <v>10</v>
      </c>
      <c r="G40" s="324">
        <v>11</v>
      </c>
      <c r="H40" s="394">
        <v>1</v>
      </c>
      <c r="I40" s="324"/>
      <c r="J40" s="324"/>
      <c r="K40" s="391">
        <f t="shared" si="0"/>
        <v>0</v>
      </c>
      <c r="L40" s="324"/>
      <c r="M40" s="324">
        <v>0</v>
      </c>
      <c r="N40" s="324">
        <v>0</v>
      </c>
    </row>
    <row r="41" spans="1:14">
      <c r="A41" s="325">
        <v>34010040</v>
      </c>
      <c r="B41" s="325" t="s">
        <v>694</v>
      </c>
      <c r="C41" s="325" t="s">
        <v>736</v>
      </c>
      <c r="D41" s="324">
        <v>1</v>
      </c>
      <c r="E41" s="324"/>
      <c r="F41" s="324">
        <v>10</v>
      </c>
      <c r="G41" s="324">
        <v>11</v>
      </c>
      <c r="H41" s="394"/>
      <c r="I41" s="324"/>
      <c r="J41" s="324"/>
      <c r="K41" s="391">
        <f t="shared" si="0"/>
        <v>0</v>
      </c>
      <c r="L41" s="324">
        <v>4</v>
      </c>
      <c r="M41" s="324">
        <v>0</v>
      </c>
      <c r="N41" s="324">
        <v>0</v>
      </c>
    </row>
    <row r="42" spans="1:14">
      <c r="A42" s="325">
        <v>34010041</v>
      </c>
      <c r="B42" s="325" t="s">
        <v>695</v>
      </c>
      <c r="C42" s="325" t="s">
        <v>736</v>
      </c>
      <c r="D42" s="324">
        <v>1</v>
      </c>
      <c r="E42" s="324"/>
      <c r="F42" s="324">
        <v>12</v>
      </c>
      <c r="G42" s="324">
        <v>13</v>
      </c>
      <c r="H42" s="394">
        <v>1</v>
      </c>
      <c r="I42" s="324">
        <v>1</v>
      </c>
      <c r="J42" s="324"/>
      <c r="K42" s="391">
        <f t="shared" si="0"/>
        <v>1</v>
      </c>
      <c r="L42" s="324">
        <v>1</v>
      </c>
      <c r="M42" s="324">
        <v>0</v>
      </c>
      <c r="N42" s="324">
        <v>0</v>
      </c>
    </row>
    <row r="43" spans="1:14">
      <c r="A43" s="325">
        <v>34010043</v>
      </c>
      <c r="B43" s="325" t="s">
        <v>511</v>
      </c>
      <c r="C43" s="325" t="s">
        <v>736</v>
      </c>
      <c r="D43" s="324">
        <v>1</v>
      </c>
      <c r="E43" s="324"/>
      <c r="F43" s="324">
        <v>3</v>
      </c>
      <c r="G43" s="324">
        <v>4</v>
      </c>
      <c r="H43" s="394"/>
      <c r="I43" s="324"/>
      <c r="J43" s="324"/>
      <c r="K43" s="391">
        <f t="shared" si="0"/>
        <v>0</v>
      </c>
      <c r="L43" s="324">
        <v>1</v>
      </c>
      <c r="M43" s="324">
        <v>0</v>
      </c>
      <c r="N43" s="324">
        <v>0</v>
      </c>
    </row>
    <row r="44" spans="1:14">
      <c r="A44" s="325">
        <v>34010012</v>
      </c>
      <c r="B44" s="325" t="s">
        <v>512</v>
      </c>
      <c r="C44" s="325" t="s">
        <v>736</v>
      </c>
      <c r="D44" s="324">
        <v>1</v>
      </c>
      <c r="E44" s="324"/>
      <c r="F44" s="324">
        <v>0</v>
      </c>
      <c r="G44" s="324">
        <v>1</v>
      </c>
      <c r="H44" s="394"/>
      <c r="I44" s="324"/>
      <c r="J44" s="324"/>
      <c r="K44" s="391">
        <f t="shared" si="0"/>
        <v>0</v>
      </c>
      <c r="L44" s="324"/>
      <c r="M44" s="324">
        <v>0</v>
      </c>
      <c r="N44" s="324">
        <v>0</v>
      </c>
    </row>
    <row r="45" spans="1:14">
      <c r="A45" s="325">
        <v>34010050</v>
      </c>
      <c r="B45" s="325" t="s">
        <v>696</v>
      </c>
      <c r="C45" s="325" t="s">
        <v>736</v>
      </c>
      <c r="D45" s="324">
        <v>1</v>
      </c>
      <c r="E45" s="324"/>
      <c r="F45" s="324">
        <v>16</v>
      </c>
      <c r="G45" s="324">
        <v>17</v>
      </c>
      <c r="H45" s="394"/>
      <c r="I45" s="324"/>
      <c r="J45" s="324"/>
      <c r="K45" s="391">
        <f t="shared" si="0"/>
        <v>0</v>
      </c>
      <c r="L45" s="324"/>
      <c r="M45" s="324">
        <v>0</v>
      </c>
      <c r="N45" s="324">
        <v>0</v>
      </c>
    </row>
    <row r="46" spans="1:14">
      <c r="A46" s="325">
        <v>34010051</v>
      </c>
      <c r="B46" s="325" t="s">
        <v>513</v>
      </c>
      <c r="C46" s="325" t="s">
        <v>736</v>
      </c>
      <c r="D46" s="324">
        <v>1</v>
      </c>
      <c r="E46" s="324"/>
      <c r="F46" s="324">
        <v>10</v>
      </c>
      <c r="G46" s="324">
        <v>11</v>
      </c>
      <c r="H46" s="394"/>
      <c r="I46" s="324"/>
      <c r="J46" s="324"/>
      <c r="K46" s="391">
        <f t="shared" si="0"/>
        <v>0</v>
      </c>
      <c r="L46" s="324">
        <v>1</v>
      </c>
      <c r="M46" s="324">
        <v>0</v>
      </c>
      <c r="N46" s="324">
        <v>0</v>
      </c>
    </row>
    <row r="47" spans="1:14">
      <c r="A47" s="325">
        <v>34010052</v>
      </c>
      <c r="B47" s="325" t="s">
        <v>514</v>
      </c>
      <c r="C47" s="325" t="s">
        <v>736</v>
      </c>
      <c r="D47" s="324">
        <v>1</v>
      </c>
      <c r="E47" s="324"/>
      <c r="F47" s="324">
        <v>0</v>
      </c>
      <c r="G47" s="324">
        <v>1</v>
      </c>
      <c r="H47" s="394"/>
      <c r="I47" s="324"/>
      <c r="J47" s="324"/>
      <c r="K47" s="391">
        <f t="shared" si="0"/>
        <v>0</v>
      </c>
      <c r="L47" s="324"/>
      <c r="M47" s="324">
        <v>0</v>
      </c>
      <c r="N47" s="324">
        <v>0</v>
      </c>
    </row>
    <row r="48" spans="1:14">
      <c r="A48" s="325">
        <v>34010049</v>
      </c>
      <c r="B48" s="325" t="s">
        <v>515</v>
      </c>
      <c r="C48" s="325" t="s">
        <v>736</v>
      </c>
      <c r="D48" s="324">
        <v>1</v>
      </c>
      <c r="E48" s="324"/>
      <c r="F48" s="324">
        <v>1</v>
      </c>
      <c r="G48" s="324">
        <v>2</v>
      </c>
      <c r="H48" s="394"/>
      <c r="I48" s="324">
        <v>1</v>
      </c>
      <c r="J48" s="324"/>
      <c r="K48" s="391">
        <f t="shared" si="0"/>
        <v>1</v>
      </c>
      <c r="L48" s="324"/>
      <c r="M48" s="324">
        <v>0</v>
      </c>
      <c r="N48" s="324">
        <v>0</v>
      </c>
    </row>
    <row r="49" spans="1:14">
      <c r="A49" s="325">
        <v>34010038</v>
      </c>
      <c r="B49" s="325" t="s">
        <v>697</v>
      </c>
      <c r="C49" s="325" t="s">
        <v>736</v>
      </c>
      <c r="D49" s="324">
        <v>1</v>
      </c>
      <c r="E49" s="324">
        <v>1</v>
      </c>
      <c r="F49" s="324">
        <v>18</v>
      </c>
      <c r="G49" s="324">
        <v>20</v>
      </c>
      <c r="H49" s="394"/>
      <c r="I49" s="324"/>
      <c r="J49" s="324"/>
      <c r="K49" s="391">
        <f t="shared" si="0"/>
        <v>0</v>
      </c>
      <c r="L49" s="324">
        <v>1</v>
      </c>
      <c r="M49" s="324">
        <v>0</v>
      </c>
      <c r="N49" s="324">
        <v>0</v>
      </c>
    </row>
    <row r="50" spans="1:14">
      <c r="A50" s="325">
        <v>34010039</v>
      </c>
      <c r="B50" s="325" t="s">
        <v>516</v>
      </c>
      <c r="C50" s="325" t="s">
        <v>736</v>
      </c>
      <c r="D50" s="324">
        <v>1</v>
      </c>
      <c r="E50" s="324"/>
      <c r="F50" s="324">
        <v>3</v>
      </c>
      <c r="G50" s="324">
        <v>4</v>
      </c>
      <c r="H50" s="394"/>
      <c r="I50" s="324"/>
      <c r="J50" s="324"/>
      <c r="K50" s="391">
        <f t="shared" si="0"/>
        <v>0</v>
      </c>
      <c r="L50" s="324"/>
      <c r="M50" s="324">
        <v>0</v>
      </c>
      <c r="N50" s="324">
        <v>0</v>
      </c>
    </row>
    <row r="51" spans="1:14">
      <c r="A51" s="325">
        <v>34010048</v>
      </c>
      <c r="B51" s="325" t="s">
        <v>517</v>
      </c>
      <c r="C51" s="325" t="s">
        <v>736</v>
      </c>
      <c r="D51" s="324">
        <v>1</v>
      </c>
      <c r="E51" s="324"/>
      <c r="F51" s="324">
        <v>3</v>
      </c>
      <c r="G51" s="324">
        <v>4</v>
      </c>
      <c r="H51" s="394"/>
      <c r="I51" s="324"/>
      <c r="J51" s="324"/>
      <c r="K51" s="391">
        <f t="shared" si="0"/>
        <v>0</v>
      </c>
      <c r="L51" s="324"/>
      <c r="M51" s="324">
        <v>0</v>
      </c>
      <c r="N51" s="324">
        <v>0</v>
      </c>
    </row>
    <row r="52" spans="1:14">
      <c r="A52" s="325">
        <v>34010037</v>
      </c>
      <c r="B52" s="325" t="s">
        <v>518</v>
      </c>
      <c r="C52" s="325" t="s">
        <v>736</v>
      </c>
      <c r="D52" s="324">
        <v>1</v>
      </c>
      <c r="E52" s="324"/>
      <c r="F52" s="324">
        <v>4</v>
      </c>
      <c r="G52" s="324">
        <v>5</v>
      </c>
      <c r="H52" s="394"/>
      <c r="I52" s="324"/>
      <c r="J52" s="324"/>
      <c r="K52" s="391">
        <f t="shared" si="0"/>
        <v>0</v>
      </c>
      <c r="L52" s="324"/>
      <c r="M52" s="324">
        <v>0</v>
      </c>
      <c r="N52" s="324">
        <v>0</v>
      </c>
    </row>
    <row r="53" spans="1:14">
      <c r="A53" s="325">
        <v>34010053</v>
      </c>
      <c r="B53" s="325" t="s">
        <v>519</v>
      </c>
      <c r="C53" s="325" t="s">
        <v>736</v>
      </c>
      <c r="D53" s="324">
        <v>1</v>
      </c>
      <c r="E53" s="324"/>
      <c r="F53" s="324">
        <v>10</v>
      </c>
      <c r="G53" s="324">
        <v>11</v>
      </c>
      <c r="H53" s="394"/>
      <c r="I53" s="324"/>
      <c r="J53" s="324"/>
      <c r="K53" s="391">
        <f t="shared" si="0"/>
        <v>0</v>
      </c>
      <c r="L53" s="324">
        <v>2</v>
      </c>
      <c r="M53" s="324">
        <v>0</v>
      </c>
      <c r="N53" s="324">
        <v>0</v>
      </c>
    </row>
    <row r="54" spans="1:14">
      <c r="A54" s="325">
        <v>34010054</v>
      </c>
      <c r="B54" s="325" t="s">
        <v>520</v>
      </c>
      <c r="C54" s="325" t="s">
        <v>736</v>
      </c>
      <c r="D54" s="324">
        <v>1</v>
      </c>
      <c r="E54" s="324"/>
      <c r="F54" s="324">
        <v>3</v>
      </c>
      <c r="G54" s="324">
        <v>4</v>
      </c>
      <c r="H54" s="394"/>
      <c r="I54" s="324"/>
      <c r="J54" s="324"/>
      <c r="K54" s="391">
        <f t="shared" si="0"/>
        <v>0</v>
      </c>
      <c r="L54" s="324">
        <v>1</v>
      </c>
      <c r="M54" s="324">
        <v>0</v>
      </c>
      <c r="N54" s="324">
        <v>0</v>
      </c>
    </row>
    <row r="55" spans="1:14">
      <c r="A55" s="325">
        <v>34010055</v>
      </c>
      <c r="B55" s="325" t="s">
        <v>521</v>
      </c>
      <c r="C55" s="325" t="s">
        <v>736</v>
      </c>
      <c r="D55" s="324">
        <v>1</v>
      </c>
      <c r="E55" s="324"/>
      <c r="F55" s="324">
        <v>2</v>
      </c>
      <c r="G55" s="324">
        <v>3</v>
      </c>
      <c r="H55" s="394"/>
      <c r="I55" s="324">
        <v>1</v>
      </c>
      <c r="J55" s="324"/>
      <c r="K55" s="391">
        <f t="shared" si="0"/>
        <v>1</v>
      </c>
      <c r="L55" s="324">
        <v>1</v>
      </c>
      <c r="M55" s="324">
        <v>0</v>
      </c>
      <c r="N55" s="324">
        <v>0</v>
      </c>
    </row>
    <row r="56" spans="1:14">
      <c r="A56" s="325">
        <v>34010056</v>
      </c>
      <c r="B56" s="325" t="s">
        <v>522</v>
      </c>
      <c r="C56" s="325" t="s">
        <v>736</v>
      </c>
      <c r="D56" s="324">
        <v>1</v>
      </c>
      <c r="E56" s="324"/>
      <c r="F56" s="324">
        <v>6</v>
      </c>
      <c r="G56" s="324">
        <v>7</v>
      </c>
      <c r="H56" s="394"/>
      <c r="I56" s="324"/>
      <c r="J56" s="324"/>
      <c r="K56" s="391">
        <f t="shared" si="0"/>
        <v>0</v>
      </c>
      <c r="L56" s="324">
        <v>1</v>
      </c>
      <c r="M56" s="324">
        <v>0</v>
      </c>
      <c r="N56" s="324">
        <v>0</v>
      </c>
    </row>
    <row r="57" spans="1:14">
      <c r="A57" s="325">
        <v>34010057</v>
      </c>
      <c r="B57" s="325" t="s">
        <v>523</v>
      </c>
      <c r="C57" s="325" t="s">
        <v>736</v>
      </c>
      <c r="D57" s="324">
        <v>1</v>
      </c>
      <c r="E57" s="324"/>
      <c r="F57" s="324">
        <v>3</v>
      </c>
      <c r="G57" s="324">
        <v>4</v>
      </c>
      <c r="H57" s="394"/>
      <c r="I57" s="324"/>
      <c r="J57" s="324"/>
      <c r="K57" s="391">
        <f t="shared" si="0"/>
        <v>0</v>
      </c>
      <c r="L57" s="324"/>
      <c r="M57" s="324">
        <v>0</v>
      </c>
      <c r="N57" s="324">
        <v>0</v>
      </c>
    </row>
    <row r="58" spans="1:14">
      <c r="A58" s="325">
        <v>34010058</v>
      </c>
      <c r="B58" s="325" t="s">
        <v>524</v>
      </c>
      <c r="C58" s="325" t="s">
        <v>736</v>
      </c>
      <c r="D58" s="324">
        <v>1</v>
      </c>
      <c r="E58" s="324"/>
      <c r="F58" s="324">
        <v>4</v>
      </c>
      <c r="G58" s="324">
        <v>5</v>
      </c>
      <c r="H58" s="394"/>
      <c r="I58" s="324"/>
      <c r="J58" s="324"/>
      <c r="K58" s="391">
        <f t="shared" si="0"/>
        <v>0</v>
      </c>
      <c r="L58" s="324">
        <v>2</v>
      </c>
      <c r="M58" s="324">
        <v>0</v>
      </c>
      <c r="N58" s="324">
        <v>0</v>
      </c>
    </row>
    <row r="59" spans="1:14">
      <c r="A59" s="325">
        <v>34010062</v>
      </c>
      <c r="B59" s="325" t="s">
        <v>698</v>
      </c>
      <c r="C59" s="325" t="s">
        <v>736</v>
      </c>
      <c r="D59" s="324">
        <v>1</v>
      </c>
      <c r="E59" s="324"/>
      <c r="F59" s="324">
        <v>14</v>
      </c>
      <c r="G59" s="324">
        <v>15</v>
      </c>
      <c r="H59" s="394"/>
      <c r="I59" s="324"/>
      <c r="J59" s="324"/>
      <c r="K59" s="391">
        <f t="shared" si="0"/>
        <v>0</v>
      </c>
      <c r="L59" s="324">
        <v>3</v>
      </c>
      <c r="M59" s="324">
        <v>0</v>
      </c>
      <c r="N59" s="324">
        <v>0</v>
      </c>
    </row>
    <row r="60" spans="1:14">
      <c r="A60" s="325">
        <v>34010063</v>
      </c>
      <c r="B60" s="325" t="s">
        <v>699</v>
      </c>
      <c r="C60" s="325" t="s">
        <v>736</v>
      </c>
      <c r="D60" s="324">
        <v>1</v>
      </c>
      <c r="E60" s="324"/>
      <c r="F60" s="324">
        <v>14</v>
      </c>
      <c r="G60" s="324">
        <v>15</v>
      </c>
      <c r="H60" s="394"/>
      <c r="I60" s="324"/>
      <c r="J60" s="324"/>
      <c r="K60" s="391">
        <f t="shared" si="0"/>
        <v>0</v>
      </c>
      <c r="L60" s="324">
        <v>1</v>
      </c>
      <c r="M60" s="324">
        <v>0</v>
      </c>
      <c r="N60" s="324">
        <v>0</v>
      </c>
    </row>
    <row r="61" spans="1:14">
      <c r="A61" s="325">
        <v>34010064</v>
      </c>
      <c r="B61" s="325" t="s">
        <v>525</v>
      </c>
      <c r="C61" s="325" t="s">
        <v>736</v>
      </c>
      <c r="D61" s="324">
        <v>1</v>
      </c>
      <c r="E61" s="324"/>
      <c r="F61" s="324">
        <v>0</v>
      </c>
      <c r="G61" s="324">
        <v>1</v>
      </c>
      <c r="H61" s="394"/>
      <c r="I61" s="324"/>
      <c r="J61" s="324"/>
      <c r="K61" s="391">
        <f t="shared" si="0"/>
        <v>0</v>
      </c>
      <c r="L61" s="324"/>
      <c r="M61" s="324">
        <v>0</v>
      </c>
      <c r="N61" s="324">
        <v>0</v>
      </c>
    </row>
    <row r="62" spans="1:14">
      <c r="A62" s="325">
        <v>34010065</v>
      </c>
      <c r="B62" s="325" t="s">
        <v>526</v>
      </c>
      <c r="C62" s="325" t="s">
        <v>736</v>
      </c>
      <c r="D62" s="324">
        <v>1</v>
      </c>
      <c r="E62" s="324"/>
      <c r="F62" s="324">
        <v>3</v>
      </c>
      <c r="G62" s="324">
        <v>4</v>
      </c>
      <c r="H62" s="394"/>
      <c r="I62" s="324"/>
      <c r="J62" s="324"/>
      <c r="K62" s="391">
        <f t="shared" si="0"/>
        <v>0</v>
      </c>
      <c r="L62" s="324"/>
      <c r="M62" s="324">
        <v>0</v>
      </c>
      <c r="N62" s="324">
        <v>0</v>
      </c>
    </row>
    <row r="63" spans="1:14">
      <c r="A63" s="325">
        <v>34010060</v>
      </c>
      <c r="B63" s="325" t="s">
        <v>527</v>
      </c>
      <c r="C63" s="325" t="s">
        <v>736</v>
      </c>
      <c r="D63" s="324">
        <v>1</v>
      </c>
      <c r="E63" s="324"/>
      <c r="F63" s="324">
        <v>4</v>
      </c>
      <c r="G63" s="324">
        <v>5</v>
      </c>
      <c r="H63" s="394"/>
      <c r="I63" s="324"/>
      <c r="J63" s="324"/>
      <c r="K63" s="391">
        <f t="shared" si="0"/>
        <v>0</v>
      </c>
      <c r="L63" s="324">
        <v>1</v>
      </c>
      <c r="M63" s="324">
        <v>0</v>
      </c>
      <c r="N63" s="324">
        <v>0</v>
      </c>
    </row>
    <row r="64" spans="1:14">
      <c r="A64" s="325">
        <v>34010061</v>
      </c>
      <c r="B64" s="325" t="s">
        <v>528</v>
      </c>
      <c r="C64" s="325" t="s">
        <v>736</v>
      </c>
      <c r="D64" s="324">
        <v>1</v>
      </c>
      <c r="E64" s="324"/>
      <c r="F64" s="324">
        <v>0</v>
      </c>
      <c r="G64" s="324">
        <v>1</v>
      </c>
      <c r="H64" s="394"/>
      <c r="I64" s="324"/>
      <c r="J64" s="324"/>
      <c r="K64" s="391">
        <f t="shared" si="0"/>
        <v>0</v>
      </c>
      <c r="L64" s="324"/>
      <c r="M64" s="324">
        <v>0</v>
      </c>
      <c r="N64" s="324">
        <v>0</v>
      </c>
    </row>
    <row r="65" spans="1:14">
      <c r="A65" s="325">
        <v>34010078</v>
      </c>
      <c r="B65" s="325" t="s">
        <v>529</v>
      </c>
      <c r="C65" s="325" t="s">
        <v>737</v>
      </c>
      <c r="D65" s="324">
        <v>1</v>
      </c>
      <c r="E65" s="324">
        <v>2</v>
      </c>
      <c r="F65" s="324">
        <v>61</v>
      </c>
      <c r="G65" s="324">
        <v>64</v>
      </c>
      <c r="H65" s="394">
        <v>1</v>
      </c>
      <c r="I65" s="324">
        <v>2</v>
      </c>
      <c r="J65" s="324"/>
      <c r="K65" s="391">
        <f t="shared" si="0"/>
        <v>2</v>
      </c>
      <c r="L65" s="324">
        <v>5</v>
      </c>
      <c r="M65" s="324">
        <v>1</v>
      </c>
      <c r="N65" s="324">
        <v>0</v>
      </c>
    </row>
    <row r="66" spans="1:14">
      <c r="A66" s="325">
        <v>34010079</v>
      </c>
      <c r="B66" s="325" t="s">
        <v>700</v>
      </c>
      <c r="C66" s="325" t="s">
        <v>737</v>
      </c>
      <c r="D66" s="324">
        <v>1</v>
      </c>
      <c r="E66" s="324"/>
      <c r="F66" s="324">
        <v>15</v>
      </c>
      <c r="G66" s="324">
        <v>16</v>
      </c>
      <c r="H66" s="394">
        <v>1</v>
      </c>
      <c r="I66" s="324"/>
      <c r="J66" s="324"/>
      <c r="K66" s="391">
        <f t="shared" si="0"/>
        <v>0</v>
      </c>
      <c r="L66" s="324"/>
      <c r="M66" s="324">
        <v>0</v>
      </c>
      <c r="N66" s="324">
        <v>0</v>
      </c>
    </row>
    <row r="67" spans="1:14">
      <c r="A67" s="325">
        <v>34010080</v>
      </c>
      <c r="B67" s="325" t="s">
        <v>701</v>
      </c>
      <c r="C67" s="325" t="s">
        <v>737</v>
      </c>
      <c r="D67" s="324">
        <v>1</v>
      </c>
      <c r="E67" s="324"/>
      <c r="F67" s="324">
        <v>7</v>
      </c>
      <c r="G67" s="324">
        <v>8</v>
      </c>
      <c r="H67" s="394">
        <v>2</v>
      </c>
      <c r="I67" s="324">
        <v>1</v>
      </c>
      <c r="J67" s="324"/>
      <c r="K67" s="391">
        <f t="shared" si="0"/>
        <v>1</v>
      </c>
      <c r="L67" s="324"/>
      <c r="M67" s="324">
        <v>0</v>
      </c>
      <c r="N67" s="324">
        <v>0</v>
      </c>
    </row>
    <row r="68" spans="1:14">
      <c r="A68" s="325">
        <v>34010096</v>
      </c>
      <c r="B68" s="325" t="s">
        <v>530</v>
      </c>
      <c r="C68" s="325" t="s">
        <v>737</v>
      </c>
      <c r="D68" s="324">
        <v>1</v>
      </c>
      <c r="E68" s="324"/>
      <c r="F68" s="324">
        <v>1</v>
      </c>
      <c r="G68" s="324">
        <v>2</v>
      </c>
      <c r="H68" s="394"/>
      <c r="I68" s="324"/>
      <c r="J68" s="324"/>
      <c r="K68" s="391">
        <f t="shared" si="0"/>
        <v>0</v>
      </c>
      <c r="L68" s="324"/>
      <c r="M68" s="324">
        <v>0</v>
      </c>
      <c r="N68" s="324">
        <v>0</v>
      </c>
    </row>
    <row r="69" spans="1:14">
      <c r="A69" s="325">
        <v>34010097</v>
      </c>
      <c r="B69" s="325" t="s">
        <v>702</v>
      </c>
      <c r="C69" s="325" t="s">
        <v>737</v>
      </c>
      <c r="D69" s="324">
        <v>1</v>
      </c>
      <c r="E69" s="324">
        <v>1</v>
      </c>
      <c r="F69" s="324">
        <v>19</v>
      </c>
      <c r="G69" s="324">
        <v>21</v>
      </c>
      <c r="H69" s="394"/>
      <c r="I69" s="324"/>
      <c r="J69" s="324"/>
      <c r="K69" s="391">
        <f t="shared" ref="K69:K132" si="1">I69+J69</f>
        <v>0</v>
      </c>
      <c r="L69" s="324">
        <v>5</v>
      </c>
      <c r="M69" s="324">
        <v>0</v>
      </c>
      <c r="N69" s="324">
        <v>0</v>
      </c>
    </row>
    <row r="70" spans="1:14">
      <c r="A70" s="325">
        <v>34010095</v>
      </c>
      <c r="B70" s="325" t="s">
        <v>703</v>
      </c>
      <c r="C70" s="325" t="s">
        <v>737</v>
      </c>
      <c r="D70" s="324">
        <v>1</v>
      </c>
      <c r="E70" s="324"/>
      <c r="F70" s="324">
        <v>13</v>
      </c>
      <c r="G70" s="324">
        <v>14</v>
      </c>
      <c r="H70" s="394"/>
      <c r="I70" s="324">
        <v>1</v>
      </c>
      <c r="J70" s="324"/>
      <c r="K70" s="391">
        <f t="shared" si="1"/>
        <v>1</v>
      </c>
      <c r="L70" s="324"/>
      <c r="M70" s="324">
        <v>0</v>
      </c>
      <c r="N70" s="324">
        <v>0</v>
      </c>
    </row>
    <row r="71" spans="1:14">
      <c r="A71" s="325">
        <v>34010077</v>
      </c>
      <c r="B71" s="325" t="s">
        <v>531</v>
      </c>
      <c r="C71" s="325" t="s">
        <v>737</v>
      </c>
      <c r="D71" s="324">
        <v>1</v>
      </c>
      <c r="E71" s="324"/>
      <c r="F71" s="324">
        <v>2</v>
      </c>
      <c r="G71" s="324">
        <v>3</v>
      </c>
      <c r="H71" s="394"/>
      <c r="I71" s="324"/>
      <c r="J71" s="324"/>
      <c r="K71" s="391">
        <f t="shared" si="1"/>
        <v>0</v>
      </c>
      <c r="L71" s="324"/>
      <c r="M71" s="324">
        <v>0</v>
      </c>
      <c r="N71" s="324">
        <v>0</v>
      </c>
    </row>
    <row r="72" spans="1:14">
      <c r="A72" s="325">
        <v>34010069</v>
      </c>
      <c r="B72" s="325" t="s">
        <v>704</v>
      </c>
      <c r="C72" s="325" t="s">
        <v>737</v>
      </c>
      <c r="D72" s="324">
        <v>1</v>
      </c>
      <c r="E72" s="324"/>
      <c r="F72" s="324">
        <v>7</v>
      </c>
      <c r="G72" s="324">
        <v>8</v>
      </c>
      <c r="H72" s="394"/>
      <c r="I72" s="324">
        <v>2</v>
      </c>
      <c r="J72" s="324"/>
      <c r="K72" s="391">
        <f t="shared" si="1"/>
        <v>2</v>
      </c>
      <c r="L72" s="324"/>
      <c r="M72" s="324">
        <v>0</v>
      </c>
      <c r="N72" s="324">
        <v>0</v>
      </c>
    </row>
    <row r="73" spans="1:14">
      <c r="A73" s="325">
        <v>34010070</v>
      </c>
      <c r="B73" s="325" t="s">
        <v>532</v>
      </c>
      <c r="C73" s="325" t="s">
        <v>737</v>
      </c>
      <c r="D73" s="324">
        <v>1</v>
      </c>
      <c r="E73" s="324"/>
      <c r="F73" s="324">
        <v>1</v>
      </c>
      <c r="G73" s="324">
        <v>2</v>
      </c>
      <c r="H73" s="394"/>
      <c r="I73" s="324"/>
      <c r="J73" s="324"/>
      <c r="K73" s="391">
        <f t="shared" si="1"/>
        <v>0</v>
      </c>
      <c r="L73" s="324"/>
      <c r="M73" s="324">
        <v>0</v>
      </c>
      <c r="N73" s="324">
        <v>0</v>
      </c>
    </row>
    <row r="74" spans="1:14">
      <c r="A74" s="325">
        <v>34010071</v>
      </c>
      <c r="B74" s="325" t="s">
        <v>533</v>
      </c>
      <c r="C74" s="325" t="s">
        <v>737</v>
      </c>
      <c r="D74" s="324">
        <v>1</v>
      </c>
      <c r="E74" s="324"/>
      <c r="F74" s="324">
        <v>1</v>
      </c>
      <c r="G74" s="324">
        <v>2</v>
      </c>
      <c r="H74" s="394"/>
      <c r="I74" s="324">
        <v>1</v>
      </c>
      <c r="J74" s="324"/>
      <c r="K74" s="391">
        <f t="shared" si="1"/>
        <v>1</v>
      </c>
      <c r="L74" s="324"/>
      <c r="M74" s="324">
        <v>0</v>
      </c>
      <c r="N74" s="324">
        <v>0</v>
      </c>
    </row>
    <row r="75" spans="1:14">
      <c r="A75" s="325">
        <v>34010072</v>
      </c>
      <c r="B75" s="325" t="s">
        <v>534</v>
      </c>
      <c r="C75" s="325" t="s">
        <v>737</v>
      </c>
      <c r="D75" s="324">
        <v>1</v>
      </c>
      <c r="E75" s="324"/>
      <c r="F75" s="324">
        <v>2</v>
      </c>
      <c r="G75" s="324">
        <v>3</v>
      </c>
      <c r="H75" s="394"/>
      <c r="I75" s="324"/>
      <c r="J75" s="324"/>
      <c r="K75" s="391">
        <f t="shared" si="1"/>
        <v>0</v>
      </c>
      <c r="L75" s="324"/>
      <c r="M75" s="324">
        <v>0</v>
      </c>
      <c r="N75" s="324">
        <v>0</v>
      </c>
    </row>
    <row r="76" spans="1:14">
      <c r="A76" s="325">
        <v>34010073</v>
      </c>
      <c r="B76" s="325" t="s">
        <v>535</v>
      </c>
      <c r="C76" s="325" t="s">
        <v>737</v>
      </c>
      <c r="D76" s="324">
        <v>1</v>
      </c>
      <c r="E76" s="324"/>
      <c r="F76" s="324">
        <v>2</v>
      </c>
      <c r="G76" s="324">
        <v>3</v>
      </c>
      <c r="H76" s="394"/>
      <c r="I76" s="324"/>
      <c r="J76" s="324"/>
      <c r="K76" s="391">
        <f t="shared" si="1"/>
        <v>0</v>
      </c>
      <c r="L76" s="324"/>
      <c r="M76" s="324">
        <v>0</v>
      </c>
      <c r="N76" s="324">
        <v>0</v>
      </c>
    </row>
    <row r="77" spans="1:14">
      <c r="A77" s="325">
        <v>34010074</v>
      </c>
      <c r="B77" s="325" t="s">
        <v>705</v>
      </c>
      <c r="C77" s="325" t="s">
        <v>737</v>
      </c>
      <c r="D77" s="324">
        <v>1</v>
      </c>
      <c r="E77" s="324"/>
      <c r="F77" s="324">
        <v>11</v>
      </c>
      <c r="G77" s="324">
        <v>12</v>
      </c>
      <c r="H77" s="394">
        <v>1</v>
      </c>
      <c r="I77" s="324"/>
      <c r="J77" s="324"/>
      <c r="K77" s="391">
        <f t="shared" si="1"/>
        <v>0</v>
      </c>
      <c r="L77" s="324">
        <v>1</v>
      </c>
      <c r="M77" s="324">
        <v>0</v>
      </c>
      <c r="N77" s="324">
        <v>0</v>
      </c>
    </row>
    <row r="78" spans="1:14">
      <c r="A78" s="325">
        <v>34010075</v>
      </c>
      <c r="B78" s="325" t="s">
        <v>536</v>
      </c>
      <c r="C78" s="325" t="s">
        <v>737</v>
      </c>
      <c r="D78" s="324">
        <v>1</v>
      </c>
      <c r="E78" s="324"/>
      <c r="F78" s="324">
        <v>2</v>
      </c>
      <c r="G78" s="324">
        <v>3</v>
      </c>
      <c r="H78" s="394">
        <v>1</v>
      </c>
      <c r="I78" s="324"/>
      <c r="J78" s="324"/>
      <c r="K78" s="391">
        <f t="shared" si="1"/>
        <v>0</v>
      </c>
      <c r="L78" s="324"/>
      <c r="M78" s="324">
        <v>0</v>
      </c>
      <c r="N78" s="324">
        <v>0</v>
      </c>
    </row>
    <row r="79" spans="1:14">
      <c r="A79" s="325">
        <v>34010076</v>
      </c>
      <c r="B79" s="325" t="s">
        <v>537</v>
      </c>
      <c r="C79" s="325" t="s">
        <v>737</v>
      </c>
      <c r="D79" s="324">
        <v>1</v>
      </c>
      <c r="E79" s="324"/>
      <c r="F79" s="324">
        <v>1</v>
      </c>
      <c r="G79" s="324">
        <v>2</v>
      </c>
      <c r="H79" s="394"/>
      <c r="I79" s="324"/>
      <c r="J79" s="324"/>
      <c r="K79" s="391">
        <f t="shared" si="1"/>
        <v>0</v>
      </c>
      <c r="L79" s="324"/>
      <c r="M79" s="324">
        <v>0</v>
      </c>
      <c r="N79" s="324">
        <v>0</v>
      </c>
    </row>
    <row r="80" spans="1:14">
      <c r="A80" s="325">
        <v>34010082</v>
      </c>
      <c r="B80" s="325" t="s">
        <v>538</v>
      </c>
      <c r="C80" s="325" t="s">
        <v>737</v>
      </c>
      <c r="D80" s="324">
        <v>1</v>
      </c>
      <c r="E80" s="324"/>
      <c r="F80" s="324">
        <v>3</v>
      </c>
      <c r="G80" s="324">
        <v>4</v>
      </c>
      <c r="H80" s="394"/>
      <c r="I80" s="324"/>
      <c r="J80" s="324"/>
      <c r="K80" s="391">
        <f t="shared" si="1"/>
        <v>0</v>
      </c>
      <c r="L80" s="324">
        <v>1</v>
      </c>
      <c r="M80" s="324">
        <v>0</v>
      </c>
      <c r="N80" s="324">
        <v>0</v>
      </c>
    </row>
    <row r="81" spans="1:14">
      <c r="A81" s="325">
        <v>34010083</v>
      </c>
      <c r="B81" s="325" t="s">
        <v>539</v>
      </c>
      <c r="C81" s="325" t="s">
        <v>737</v>
      </c>
      <c r="D81" s="324">
        <v>1</v>
      </c>
      <c r="E81" s="324"/>
      <c r="F81" s="324">
        <v>3</v>
      </c>
      <c r="G81" s="324">
        <v>4</v>
      </c>
      <c r="H81" s="394"/>
      <c r="I81" s="324"/>
      <c r="J81" s="324"/>
      <c r="K81" s="391">
        <f t="shared" si="1"/>
        <v>0</v>
      </c>
      <c r="L81" s="324">
        <v>1</v>
      </c>
      <c r="M81" s="324">
        <v>0</v>
      </c>
      <c r="N81" s="324">
        <v>0</v>
      </c>
    </row>
    <row r="82" spans="1:14">
      <c r="A82" s="325">
        <v>34010084</v>
      </c>
      <c r="B82" s="325" t="s">
        <v>540</v>
      </c>
      <c r="C82" s="325" t="s">
        <v>737</v>
      </c>
      <c r="D82" s="324">
        <v>1</v>
      </c>
      <c r="E82" s="324"/>
      <c r="F82" s="324">
        <v>3</v>
      </c>
      <c r="G82" s="324">
        <v>4</v>
      </c>
      <c r="H82" s="394"/>
      <c r="I82" s="324"/>
      <c r="J82" s="324"/>
      <c r="K82" s="391">
        <f t="shared" si="1"/>
        <v>0</v>
      </c>
      <c r="L82" s="324">
        <v>1</v>
      </c>
      <c r="M82" s="324">
        <v>0</v>
      </c>
      <c r="N82" s="324">
        <v>0</v>
      </c>
    </row>
    <row r="83" spans="1:14">
      <c r="A83" s="325">
        <v>34010085</v>
      </c>
      <c r="B83" s="325" t="s">
        <v>541</v>
      </c>
      <c r="C83" s="325" t="s">
        <v>737</v>
      </c>
      <c r="D83" s="324">
        <v>1</v>
      </c>
      <c r="E83" s="324"/>
      <c r="F83" s="324">
        <v>1</v>
      </c>
      <c r="G83" s="324">
        <v>2</v>
      </c>
      <c r="H83" s="394"/>
      <c r="I83" s="324"/>
      <c r="J83" s="324"/>
      <c r="K83" s="391">
        <f t="shared" si="1"/>
        <v>0</v>
      </c>
      <c r="L83" s="324"/>
      <c r="M83" s="324">
        <v>0</v>
      </c>
      <c r="N83" s="324">
        <v>0</v>
      </c>
    </row>
    <row r="84" spans="1:14">
      <c r="A84" s="325">
        <v>34010086</v>
      </c>
      <c r="B84" s="325" t="s">
        <v>542</v>
      </c>
      <c r="C84" s="325" t="s">
        <v>737</v>
      </c>
      <c r="D84" s="324">
        <v>1</v>
      </c>
      <c r="E84" s="324"/>
      <c r="F84" s="324">
        <v>8</v>
      </c>
      <c r="G84" s="324">
        <v>9</v>
      </c>
      <c r="H84" s="394"/>
      <c r="I84" s="324"/>
      <c r="J84" s="324"/>
      <c r="K84" s="391">
        <f t="shared" si="1"/>
        <v>0</v>
      </c>
      <c r="L84" s="324"/>
      <c r="M84" s="324">
        <v>0</v>
      </c>
      <c r="N84" s="324">
        <v>0</v>
      </c>
    </row>
    <row r="85" spans="1:14">
      <c r="A85" s="325">
        <v>34010132</v>
      </c>
      <c r="B85" s="325" t="s">
        <v>543</v>
      </c>
      <c r="C85" s="325" t="s">
        <v>737</v>
      </c>
      <c r="D85" s="324">
        <v>1</v>
      </c>
      <c r="E85" s="324"/>
      <c r="F85" s="324">
        <v>8</v>
      </c>
      <c r="G85" s="324">
        <v>9</v>
      </c>
      <c r="H85" s="394"/>
      <c r="I85" s="324"/>
      <c r="J85" s="324"/>
      <c r="K85" s="391">
        <f t="shared" si="1"/>
        <v>0</v>
      </c>
      <c r="L85" s="324">
        <v>2</v>
      </c>
      <c r="M85" s="324">
        <v>0</v>
      </c>
      <c r="N85" s="324">
        <v>0</v>
      </c>
    </row>
    <row r="86" spans="1:14">
      <c r="A86" s="325">
        <v>34010087</v>
      </c>
      <c r="B86" s="325" t="s">
        <v>544</v>
      </c>
      <c r="C86" s="325" t="s">
        <v>737</v>
      </c>
      <c r="D86" s="324">
        <v>1</v>
      </c>
      <c r="E86" s="324"/>
      <c r="F86" s="324">
        <v>6</v>
      </c>
      <c r="G86" s="324">
        <v>7</v>
      </c>
      <c r="H86" s="394"/>
      <c r="I86" s="324"/>
      <c r="J86" s="324"/>
      <c r="K86" s="391">
        <f t="shared" si="1"/>
        <v>0</v>
      </c>
      <c r="L86" s="324">
        <v>2</v>
      </c>
      <c r="M86" s="324">
        <v>0</v>
      </c>
      <c r="N86" s="324">
        <v>0</v>
      </c>
    </row>
    <row r="87" spans="1:14">
      <c r="A87" s="325">
        <v>34010088</v>
      </c>
      <c r="B87" s="325" t="s">
        <v>545</v>
      </c>
      <c r="C87" s="325" t="s">
        <v>737</v>
      </c>
      <c r="D87" s="324">
        <v>1</v>
      </c>
      <c r="E87" s="324"/>
      <c r="F87" s="324">
        <v>2</v>
      </c>
      <c r="G87" s="324">
        <v>3</v>
      </c>
      <c r="H87" s="394"/>
      <c r="I87" s="324"/>
      <c r="J87" s="324"/>
      <c r="K87" s="391">
        <f t="shared" si="1"/>
        <v>0</v>
      </c>
      <c r="L87" s="324"/>
      <c r="M87" s="324">
        <v>0</v>
      </c>
      <c r="N87" s="324">
        <v>0</v>
      </c>
    </row>
    <row r="88" spans="1:14">
      <c r="A88" s="325">
        <v>34010089</v>
      </c>
      <c r="B88" s="325" t="s">
        <v>546</v>
      </c>
      <c r="C88" s="325" t="s">
        <v>737</v>
      </c>
      <c r="D88" s="324">
        <v>1</v>
      </c>
      <c r="E88" s="324"/>
      <c r="F88" s="324">
        <v>3</v>
      </c>
      <c r="G88" s="324">
        <v>4</v>
      </c>
      <c r="H88" s="394"/>
      <c r="I88" s="324"/>
      <c r="J88" s="324"/>
      <c r="K88" s="391">
        <f t="shared" si="1"/>
        <v>0</v>
      </c>
      <c r="L88" s="324"/>
      <c r="M88" s="324">
        <v>0</v>
      </c>
      <c r="N88" s="324">
        <v>0</v>
      </c>
    </row>
    <row r="89" spans="1:14">
      <c r="A89" s="325">
        <v>34010090</v>
      </c>
      <c r="B89" s="325" t="s">
        <v>547</v>
      </c>
      <c r="C89" s="325" t="s">
        <v>737</v>
      </c>
      <c r="D89" s="324">
        <v>1</v>
      </c>
      <c r="E89" s="324"/>
      <c r="F89" s="324">
        <v>5</v>
      </c>
      <c r="G89" s="324">
        <v>6</v>
      </c>
      <c r="H89" s="394"/>
      <c r="I89" s="324">
        <v>1</v>
      </c>
      <c r="J89" s="324"/>
      <c r="K89" s="391">
        <f t="shared" si="1"/>
        <v>1</v>
      </c>
      <c r="L89" s="324"/>
      <c r="M89" s="324">
        <v>0</v>
      </c>
      <c r="N89" s="324">
        <v>0</v>
      </c>
    </row>
    <row r="90" spans="1:14">
      <c r="A90" s="325">
        <v>34010091</v>
      </c>
      <c r="B90" s="325" t="s">
        <v>548</v>
      </c>
      <c r="C90" s="325" t="s">
        <v>737</v>
      </c>
      <c r="D90" s="324">
        <v>1</v>
      </c>
      <c r="E90" s="324"/>
      <c r="F90" s="324">
        <v>5</v>
      </c>
      <c r="G90" s="324">
        <v>6</v>
      </c>
      <c r="H90" s="394"/>
      <c r="I90" s="324"/>
      <c r="J90" s="324"/>
      <c r="K90" s="391">
        <f t="shared" si="1"/>
        <v>0</v>
      </c>
      <c r="L90" s="324"/>
      <c r="M90" s="324">
        <v>0</v>
      </c>
      <c r="N90" s="324">
        <v>0</v>
      </c>
    </row>
    <row r="91" spans="1:14">
      <c r="A91" s="325">
        <v>34010092</v>
      </c>
      <c r="B91" s="325" t="s">
        <v>549</v>
      </c>
      <c r="C91" s="325" t="s">
        <v>737</v>
      </c>
      <c r="D91" s="324">
        <v>1</v>
      </c>
      <c r="E91" s="324"/>
      <c r="F91" s="324">
        <v>6</v>
      </c>
      <c r="G91" s="324">
        <v>7</v>
      </c>
      <c r="H91" s="394"/>
      <c r="I91" s="324"/>
      <c r="J91" s="324"/>
      <c r="K91" s="391">
        <f t="shared" si="1"/>
        <v>0</v>
      </c>
      <c r="L91" s="324">
        <v>1</v>
      </c>
      <c r="M91" s="324">
        <v>0</v>
      </c>
      <c r="N91" s="324">
        <v>0</v>
      </c>
    </row>
    <row r="92" spans="1:14">
      <c r="A92" s="325">
        <v>34010093</v>
      </c>
      <c r="B92" s="325" t="s">
        <v>550</v>
      </c>
      <c r="C92" s="325" t="s">
        <v>737</v>
      </c>
      <c r="D92" s="324">
        <v>1</v>
      </c>
      <c r="E92" s="324"/>
      <c r="F92" s="324">
        <v>4</v>
      </c>
      <c r="G92" s="324">
        <v>5</v>
      </c>
      <c r="H92" s="394"/>
      <c r="I92" s="324"/>
      <c r="J92" s="324"/>
      <c r="K92" s="391">
        <f t="shared" si="1"/>
        <v>0</v>
      </c>
      <c r="L92" s="324">
        <v>1</v>
      </c>
      <c r="M92" s="324">
        <v>0</v>
      </c>
      <c r="N92" s="324">
        <v>0</v>
      </c>
    </row>
    <row r="93" spans="1:14">
      <c r="A93" s="325">
        <v>34010094</v>
      </c>
      <c r="B93" s="325" t="s">
        <v>551</v>
      </c>
      <c r="C93" s="325" t="s">
        <v>737</v>
      </c>
      <c r="D93" s="324">
        <v>1</v>
      </c>
      <c r="E93" s="324"/>
      <c r="F93" s="324">
        <v>2</v>
      </c>
      <c r="G93" s="324">
        <v>3</v>
      </c>
      <c r="H93" s="394">
        <v>1</v>
      </c>
      <c r="I93" s="324"/>
      <c r="J93" s="324"/>
      <c r="K93" s="391">
        <f t="shared" si="1"/>
        <v>0</v>
      </c>
      <c r="L93" s="324"/>
      <c r="M93" s="324">
        <v>0</v>
      </c>
      <c r="N93" s="324">
        <v>0</v>
      </c>
    </row>
    <row r="94" spans="1:14">
      <c r="A94" s="325">
        <v>34010098</v>
      </c>
      <c r="B94" s="325" t="s">
        <v>552</v>
      </c>
      <c r="C94" s="325" t="s">
        <v>737</v>
      </c>
      <c r="D94" s="324">
        <v>1</v>
      </c>
      <c r="E94" s="324"/>
      <c r="F94" s="324">
        <v>5</v>
      </c>
      <c r="G94" s="324">
        <v>6</v>
      </c>
      <c r="H94" s="394"/>
      <c r="I94" s="324"/>
      <c r="J94" s="324"/>
      <c r="K94" s="391">
        <f t="shared" si="1"/>
        <v>0</v>
      </c>
      <c r="L94" s="324"/>
      <c r="M94" s="324">
        <v>0</v>
      </c>
      <c r="N94" s="324">
        <v>0</v>
      </c>
    </row>
    <row r="95" spans="1:14">
      <c r="A95" s="325">
        <v>34010099</v>
      </c>
      <c r="B95" s="325" t="s">
        <v>553</v>
      </c>
      <c r="C95" s="325" t="s">
        <v>737</v>
      </c>
      <c r="D95" s="324">
        <v>1</v>
      </c>
      <c r="E95" s="324"/>
      <c r="F95" s="324">
        <v>4</v>
      </c>
      <c r="G95" s="324">
        <v>5</v>
      </c>
      <c r="H95" s="394"/>
      <c r="I95" s="324"/>
      <c r="J95" s="324"/>
      <c r="K95" s="391">
        <f t="shared" si="1"/>
        <v>0</v>
      </c>
      <c r="L95" s="324">
        <v>1</v>
      </c>
      <c r="M95" s="324">
        <v>0</v>
      </c>
      <c r="N95" s="324">
        <v>0</v>
      </c>
    </row>
    <row r="96" spans="1:14">
      <c r="A96" s="325">
        <v>34010100</v>
      </c>
      <c r="B96" s="325" t="s">
        <v>706</v>
      </c>
      <c r="C96" s="325" t="s">
        <v>737</v>
      </c>
      <c r="D96" s="324">
        <v>1</v>
      </c>
      <c r="E96" s="324"/>
      <c r="F96" s="324">
        <v>13</v>
      </c>
      <c r="G96" s="324">
        <v>14</v>
      </c>
      <c r="H96" s="394">
        <v>1</v>
      </c>
      <c r="I96" s="324"/>
      <c r="J96" s="324"/>
      <c r="K96" s="391">
        <f t="shared" si="1"/>
        <v>0</v>
      </c>
      <c r="L96" s="324">
        <v>1</v>
      </c>
      <c r="M96" s="324">
        <v>0</v>
      </c>
      <c r="N96" s="324">
        <v>1</v>
      </c>
    </row>
    <row r="97" spans="1:14">
      <c r="A97" s="325">
        <v>34010101</v>
      </c>
      <c r="B97" s="325" t="s">
        <v>554</v>
      </c>
      <c r="C97" s="325" t="s">
        <v>737</v>
      </c>
      <c r="D97" s="324">
        <v>1</v>
      </c>
      <c r="E97" s="324"/>
      <c r="F97" s="324">
        <v>5</v>
      </c>
      <c r="G97" s="324">
        <v>6</v>
      </c>
      <c r="H97" s="394">
        <v>1</v>
      </c>
      <c r="I97" s="324"/>
      <c r="J97" s="324"/>
      <c r="K97" s="391">
        <f t="shared" si="1"/>
        <v>0</v>
      </c>
      <c r="L97" s="324">
        <v>1</v>
      </c>
      <c r="M97" s="324">
        <v>0</v>
      </c>
      <c r="N97" s="324">
        <v>0</v>
      </c>
    </row>
    <row r="98" spans="1:14">
      <c r="A98" s="325">
        <v>34010102</v>
      </c>
      <c r="B98" s="325" t="s">
        <v>555</v>
      </c>
      <c r="C98" s="325" t="s">
        <v>737</v>
      </c>
      <c r="D98" s="324">
        <v>1</v>
      </c>
      <c r="E98" s="324"/>
      <c r="F98" s="324">
        <v>6</v>
      </c>
      <c r="G98" s="324">
        <v>7</v>
      </c>
      <c r="H98" s="394"/>
      <c r="I98" s="324"/>
      <c r="J98" s="324"/>
      <c r="K98" s="391">
        <f t="shared" si="1"/>
        <v>0</v>
      </c>
      <c r="L98" s="324"/>
      <c r="M98" s="324">
        <v>0</v>
      </c>
      <c r="N98" s="324">
        <v>0</v>
      </c>
    </row>
    <row r="99" spans="1:14">
      <c r="A99" s="325">
        <v>34010103</v>
      </c>
      <c r="B99" s="325" t="s">
        <v>556</v>
      </c>
      <c r="C99" s="325" t="s">
        <v>737</v>
      </c>
      <c r="D99" s="324">
        <v>1</v>
      </c>
      <c r="E99" s="324"/>
      <c r="F99" s="324">
        <v>2</v>
      </c>
      <c r="G99" s="324">
        <v>3</v>
      </c>
      <c r="H99" s="394">
        <v>1</v>
      </c>
      <c r="I99" s="324"/>
      <c r="J99" s="324"/>
      <c r="K99" s="391">
        <f t="shared" si="1"/>
        <v>0</v>
      </c>
      <c r="L99" s="324"/>
      <c r="M99" s="324">
        <v>0</v>
      </c>
      <c r="N99" s="324">
        <v>0</v>
      </c>
    </row>
    <row r="100" spans="1:14">
      <c r="A100" s="325">
        <v>34010104</v>
      </c>
      <c r="B100" s="325" t="s">
        <v>557</v>
      </c>
      <c r="C100" s="325" t="s">
        <v>737</v>
      </c>
      <c r="D100" s="324">
        <v>1</v>
      </c>
      <c r="E100" s="324"/>
      <c r="F100" s="324">
        <v>3</v>
      </c>
      <c r="G100" s="324">
        <v>4</v>
      </c>
      <c r="H100" s="394"/>
      <c r="I100" s="324"/>
      <c r="J100" s="324"/>
      <c r="K100" s="391">
        <f t="shared" si="1"/>
        <v>0</v>
      </c>
      <c r="L100" s="324"/>
      <c r="M100" s="324">
        <v>0</v>
      </c>
      <c r="N100" s="324">
        <v>0</v>
      </c>
    </row>
    <row r="101" spans="1:14">
      <c r="A101" s="325">
        <v>34010105</v>
      </c>
      <c r="B101" s="325" t="s">
        <v>558</v>
      </c>
      <c r="C101" s="325" t="s">
        <v>737</v>
      </c>
      <c r="D101" s="324">
        <v>1</v>
      </c>
      <c r="E101" s="324"/>
      <c r="F101" s="324">
        <v>2</v>
      </c>
      <c r="G101" s="324">
        <v>3</v>
      </c>
      <c r="H101" s="394"/>
      <c r="I101" s="324">
        <v>1</v>
      </c>
      <c r="J101" s="324"/>
      <c r="K101" s="391">
        <f t="shared" si="1"/>
        <v>1</v>
      </c>
      <c r="L101" s="324"/>
      <c r="M101" s="324">
        <v>0</v>
      </c>
      <c r="N101" s="324">
        <v>0</v>
      </c>
    </row>
    <row r="102" spans="1:14">
      <c r="A102" s="325">
        <v>34010106</v>
      </c>
      <c r="B102" s="325" t="s">
        <v>707</v>
      </c>
      <c r="C102" s="325" t="s">
        <v>737</v>
      </c>
      <c r="D102" s="324">
        <v>1</v>
      </c>
      <c r="E102" s="324"/>
      <c r="F102" s="324">
        <v>12</v>
      </c>
      <c r="G102" s="324">
        <v>13</v>
      </c>
      <c r="H102" s="394"/>
      <c r="I102" s="324"/>
      <c r="J102" s="324">
        <v>1</v>
      </c>
      <c r="K102" s="391">
        <f t="shared" si="1"/>
        <v>1</v>
      </c>
      <c r="L102" s="324"/>
      <c r="M102" s="324">
        <v>0</v>
      </c>
      <c r="N102" s="324">
        <v>0</v>
      </c>
    </row>
    <row r="103" spans="1:14">
      <c r="A103" s="325">
        <v>34010114</v>
      </c>
      <c r="B103" s="325" t="s">
        <v>559</v>
      </c>
      <c r="C103" s="325" t="s">
        <v>737</v>
      </c>
      <c r="D103" s="324">
        <v>1</v>
      </c>
      <c r="E103" s="324"/>
      <c r="F103" s="324">
        <v>2</v>
      </c>
      <c r="G103" s="324">
        <v>3</v>
      </c>
      <c r="H103" s="394"/>
      <c r="I103" s="324"/>
      <c r="J103" s="324"/>
      <c r="K103" s="391">
        <f t="shared" si="1"/>
        <v>0</v>
      </c>
      <c r="L103" s="324"/>
      <c r="M103" s="324">
        <v>0</v>
      </c>
      <c r="N103" s="324">
        <v>0</v>
      </c>
    </row>
    <row r="104" spans="1:14">
      <c r="A104" s="325">
        <v>34010115</v>
      </c>
      <c r="B104" s="325" t="s">
        <v>560</v>
      </c>
      <c r="C104" s="325" t="s">
        <v>737</v>
      </c>
      <c r="D104" s="324">
        <v>1</v>
      </c>
      <c r="E104" s="324"/>
      <c r="F104" s="324">
        <v>2</v>
      </c>
      <c r="G104" s="324">
        <v>3</v>
      </c>
      <c r="H104" s="394">
        <v>1</v>
      </c>
      <c r="I104" s="324"/>
      <c r="J104" s="324"/>
      <c r="K104" s="391">
        <f t="shared" si="1"/>
        <v>0</v>
      </c>
      <c r="L104" s="324"/>
      <c r="M104" s="324">
        <v>0</v>
      </c>
      <c r="N104" s="324">
        <v>0</v>
      </c>
    </row>
    <row r="105" spans="1:14">
      <c r="A105" s="325">
        <v>34010116</v>
      </c>
      <c r="B105" s="325" t="s">
        <v>561</v>
      </c>
      <c r="C105" s="325" t="s">
        <v>737</v>
      </c>
      <c r="D105" s="324">
        <v>1</v>
      </c>
      <c r="E105" s="324"/>
      <c r="F105" s="324">
        <v>4</v>
      </c>
      <c r="G105" s="324">
        <v>5</v>
      </c>
      <c r="H105" s="394"/>
      <c r="I105" s="324"/>
      <c r="J105" s="324"/>
      <c r="K105" s="391">
        <f t="shared" si="1"/>
        <v>0</v>
      </c>
      <c r="L105" s="324"/>
      <c r="M105" s="324">
        <v>0</v>
      </c>
      <c r="N105" s="324">
        <v>0</v>
      </c>
    </row>
    <row r="106" spans="1:14">
      <c r="A106" s="325">
        <v>34010117</v>
      </c>
      <c r="B106" s="325" t="s">
        <v>562</v>
      </c>
      <c r="C106" s="325" t="s">
        <v>737</v>
      </c>
      <c r="D106" s="324">
        <v>1</v>
      </c>
      <c r="E106" s="324"/>
      <c r="F106" s="324">
        <v>2</v>
      </c>
      <c r="G106" s="324">
        <v>3</v>
      </c>
      <c r="H106" s="394"/>
      <c r="I106" s="324"/>
      <c r="J106" s="324"/>
      <c r="K106" s="391">
        <f t="shared" si="1"/>
        <v>0</v>
      </c>
      <c r="L106" s="324"/>
      <c r="M106" s="324">
        <v>0</v>
      </c>
      <c r="N106" s="324">
        <v>1</v>
      </c>
    </row>
    <row r="107" spans="1:14">
      <c r="A107" s="325">
        <v>34010118</v>
      </c>
      <c r="B107" s="325" t="s">
        <v>563</v>
      </c>
      <c r="C107" s="325" t="s">
        <v>737</v>
      </c>
      <c r="D107" s="324">
        <v>1</v>
      </c>
      <c r="E107" s="324"/>
      <c r="F107" s="324">
        <v>3</v>
      </c>
      <c r="G107" s="324">
        <v>4</v>
      </c>
      <c r="H107" s="394"/>
      <c r="I107" s="324"/>
      <c r="J107" s="324"/>
      <c r="K107" s="391">
        <f t="shared" si="1"/>
        <v>0</v>
      </c>
      <c r="L107" s="324"/>
      <c r="M107" s="324">
        <v>0</v>
      </c>
      <c r="N107" s="324">
        <v>0</v>
      </c>
    </row>
    <row r="108" spans="1:14">
      <c r="A108" s="325">
        <v>34010107</v>
      </c>
      <c r="B108" s="325" t="s">
        <v>708</v>
      </c>
      <c r="C108" s="325" t="s">
        <v>737</v>
      </c>
      <c r="D108" s="324">
        <v>1</v>
      </c>
      <c r="E108" s="324"/>
      <c r="F108" s="324">
        <v>11</v>
      </c>
      <c r="G108" s="324">
        <v>12</v>
      </c>
      <c r="H108" s="394">
        <v>1</v>
      </c>
      <c r="I108" s="324"/>
      <c r="J108" s="324"/>
      <c r="K108" s="391">
        <f t="shared" si="1"/>
        <v>0</v>
      </c>
      <c r="L108" s="324"/>
      <c r="M108" s="324">
        <v>1</v>
      </c>
      <c r="N108" s="324">
        <v>0</v>
      </c>
    </row>
    <row r="109" spans="1:14">
      <c r="A109" s="325">
        <v>34010108</v>
      </c>
      <c r="B109" s="325" t="s">
        <v>709</v>
      </c>
      <c r="C109" s="325" t="s">
        <v>737</v>
      </c>
      <c r="D109" s="324">
        <v>1</v>
      </c>
      <c r="E109" s="324"/>
      <c r="F109" s="324">
        <v>12</v>
      </c>
      <c r="G109" s="324">
        <v>13</v>
      </c>
      <c r="H109" s="394"/>
      <c r="I109" s="324">
        <v>1</v>
      </c>
      <c r="J109" s="324"/>
      <c r="K109" s="391">
        <f t="shared" si="1"/>
        <v>1</v>
      </c>
      <c r="L109" s="324">
        <v>1</v>
      </c>
      <c r="M109" s="324">
        <v>0</v>
      </c>
      <c r="N109" s="324">
        <v>0</v>
      </c>
    </row>
    <row r="110" spans="1:14">
      <c r="A110" s="325">
        <v>34010066</v>
      </c>
      <c r="B110" s="325" t="s">
        <v>710</v>
      </c>
      <c r="C110" s="325" t="s">
        <v>737</v>
      </c>
      <c r="D110" s="324">
        <v>1</v>
      </c>
      <c r="E110" s="324"/>
      <c r="F110" s="324">
        <v>10</v>
      </c>
      <c r="G110" s="324">
        <v>11</v>
      </c>
      <c r="H110" s="394">
        <v>1</v>
      </c>
      <c r="I110" s="324">
        <v>1</v>
      </c>
      <c r="J110" s="324"/>
      <c r="K110" s="391">
        <f t="shared" si="1"/>
        <v>1</v>
      </c>
      <c r="L110" s="324">
        <v>1</v>
      </c>
      <c r="M110" s="324">
        <v>0</v>
      </c>
      <c r="N110" s="324">
        <v>0</v>
      </c>
    </row>
    <row r="111" spans="1:14">
      <c r="A111" s="325">
        <v>34010067</v>
      </c>
      <c r="B111" s="325" t="s">
        <v>564</v>
      </c>
      <c r="C111" s="325" t="s">
        <v>737</v>
      </c>
      <c r="D111" s="324">
        <v>1</v>
      </c>
      <c r="E111" s="324"/>
      <c r="F111" s="324">
        <v>3</v>
      </c>
      <c r="G111" s="324">
        <v>4</v>
      </c>
      <c r="H111" s="394"/>
      <c r="I111" s="324"/>
      <c r="J111" s="324"/>
      <c r="K111" s="391">
        <f t="shared" si="1"/>
        <v>0</v>
      </c>
      <c r="L111" s="324">
        <v>1</v>
      </c>
      <c r="M111" s="324">
        <v>0</v>
      </c>
      <c r="N111" s="324">
        <v>0</v>
      </c>
    </row>
    <row r="112" spans="1:14">
      <c r="A112" s="325">
        <v>34010068</v>
      </c>
      <c r="B112" s="325" t="s">
        <v>565</v>
      </c>
      <c r="C112" s="325" t="s">
        <v>737</v>
      </c>
      <c r="D112" s="324">
        <v>1</v>
      </c>
      <c r="E112" s="324"/>
      <c r="F112" s="324">
        <v>2</v>
      </c>
      <c r="G112" s="324">
        <v>3</v>
      </c>
      <c r="H112" s="394"/>
      <c r="I112" s="324"/>
      <c r="J112" s="324"/>
      <c r="K112" s="391">
        <f t="shared" si="1"/>
        <v>0</v>
      </c>
      <c r="L112" s="324">
        <v>1</v>
      </c>
      <c r="M112" s="324">
        <v>0</v>
      </c>
      <c r="N112" s="324">
        <v>0</v>
      </c>
    </row>
    <row r="113" spans="1:14">
      <c r="A113" s="325">
        <v>34010110</v>
      </c>
      <c r="B113" s="325" t="s">
        <v>566</v>
      </c>
      <c r="C113" s="325" t="s">
        <v>737</v>
      </c>
      <c r="D113" s="324">
        <v>1</v>
      </c>
      <c r="E113" s="324"/>
      <c r="F113" s="324">
        <v>5</v>
      </c>
      <c r="G113" s="324">
        <v>6</v>
      </c>
      <c r="H113" s="394"/>
      <c r="I113" s="324"/>
      <c r="J113" s="324"/>
      <c r="K113" s="391">
        <f t="shared" si="1"/>
        <v>0</v>
      </c>
      <c r="L113" s="324">
        <v>1</v>
      </c>
      <c r="M113" s="324">
        <v>0</v>
      </c>
      <c r="N113" s="324">
        <v>0</v>
      </c>
    </row>
    <row r="114" spans="1:14">
      <c r="A114" s="325">
        <v>34010111</v>
      </c>
      <c r="B114" s="325" t="s">
        <v>711</v>
      </c>
      <c r="C114" s="325" t="s">
        <v>737</v>
      </c>
      <c r="D114" s="324">
        <v>1</v>
      </c>
      <c r="E114" s="324"/>
      <c r="F114" s="324">
        <v>12</v>
      </c>
      <c r="G114" s="324">
        <v>13</v>
      </c>
      <c r="H114" s="394">
        <v>1</v>
      </c>
      <c r="I114" s="324">
        <v>1</v>
      </c>
      <c r="J114" s="324"/>
      <c r="K114" s="391">
        <f t="shared" si="1"/>
        <v>1</v>
      </c>
      <c r="L114" s="324">
        <v>1</v>
      </c>
      <c r="M114" s="324">
        <v>0</v>
      </c>
      <c r="N114" s="324">
        <v>0</v>
      </c>
    </row>
    <row r="115" spans="1:14">
      <c r="A115" s="325">
        <v>34010112</v>
      </c>
      <c r="B115" s="325" t="s">
        <v>567</v>
      </c>
      <c r="C115" s="325" t="s">
        <v>737</v>
      </c>
      <c r="D115" s="324">
        <v>1</v>
      </c>
      <c r="E115" s="324"/>
      <c r="F115" s="324">
        <v>7</v>
      </c>
      <c r="G115" s="324">
        <v>8</v>
      </c>
      <c r="H115" s="394"/>
      <c r="I115" s="324"/>
      <c r="J115" s="324"/>
      <c r="K115" s="391">
        <f t="shared" si="1"/>
        <v>0</v>
      </c>
      <c r="L115" s="324">
        <v>1</v>
      </c>
      <c r="M115" s="324">
        <v>0</v>
      </c>
      <c r="N115" s="324">
        <v>0</v>
      </c>
    </row>
    <row r="116" spans="1:14">
      <c r="A116" s="325">
        <v>34010113</v>
      </c>
      <c r="B116" s="325" t="s">
        <v>568</v>
      </c>
      <c r="C116" s="325" t="s">
        <v>737</v>
      </c>
      <c r="D116" s="324">
        <v>1</v>
      </c>
      <c r="E116" s="324"/>
      <c r="F116" s="324">
        <v>1</v>
      </c>
      <c r="G116" s="324">
        <v>2</v>
      </c>
      <c r="H116" s="394"/>
      <c r="I116" s="324">
        <v>1</v>
      </c>
      <c r="J116" s="324"/>
      <c r="K116" s="391">
        <f t="shared" si="1"/>
        <v>1</v>
      </c>
      <c r="L116" s="324"/>
      <c r="M116" s="324">
        <v>0</v>
      </c>
      <c r="N116" s="324">
        <v>0</v>
      </c>
    </row>
    <row r="117" spans="1:14">
      <c r="A117" s="325">
        <v>34010119</v>
      </c>
      <c r="B117" s="325" t="s">
        <v>569</v>
      </c>
      <c r="C117" s="325" t="s">
        <v>737</v>
      </c>
      <c r="D117" s="324">
        <v>1</v>
      </c>
      <c r="E117" s="324"/>
      <c r="F117" s="324">
        <v>3</v>
      </c>
      <c r="G117" s="324">
        <v>4</v>
      </c>
      <c r="H117" s="394"/>
      <c r="I117" s="324"/>
      <c r="J117" s="324"/>
      <c r="K117" s="391">
        <f t="shared" si="1"/>
        <v>0</v>
      </c>
      <c r="L117" s="324"/>
      <c r="M117" s="324">
        <v>0</v>
      </c>
      <c r="N117" s="324">
        <v>0</v>
      </c>
    </row>
    <row r="118" spans="1:14">
      <c r="A118" s="325">
        <v>34010137</v>
      </c>
      <c r="B118" s="325" t="s">
        <v>570</v>
      </c>
      <c r="C118" s="325" t="s">
        <v>737</v>
      </c>
      <c r="D118" s="324">
        <v>1</v>
      </c>
      <c r="E118" s="324"/>
      <c r="F118" s="324">
        <v>2</v>
      </c>
      <c r="G118" s="324">
        <v>3</v>
      </c>
      <c r="H118" s="394"/>
      <c r="I118" s="324"/>
      <c r="J118" s="324"/>
      <c r="K118" s="391">
        <f t="shared" si="1"/>
        <v>0</v>
      </c>
      <c r="L118" s="324"/>
      <c r="M118" s="324">
        <v>0</v>
      </c>
      <c r="N118" s="324">
        <v>0</v>
      </c>
    </row>
    <row r="119" spans="1:14">
      <c r="A119" s="325">
        <v>34010120</v>
      </c>
      <c r="B119" s="325" t="s">
        <v>571</v>
      </c>
      <c r="C119" s="325" t="s">
        <v>737</v>
      </c>
      <c r="D119" s="324">
        <v>1</v>
      </c>
      <c r="E119" s="324"/>
      <c r="F119" s="324">
        <v>1</v>
      </c>
      <c r="G119" s="324">
        <v>2</v>
      </c>
      <c r="H119" s="394"/>
      <c r="I119" s="324"/>
      <c r="J119" s="324"/>
      <c r="K119" s="391">
        <f t="shared" si="1"/>
        <v>0</v>
      </c>
      <c r="L119" s="324">
        <v>1</v>
      </c>
      <c r="M119" s="324">
        <v>0</v>
      </c>
      <c r="N119" s="324">
        <v>0</v>
      </c>
    </row>
    <row r="120" spans="1:14">
      <c r="A120" s="325">
        <v>34010121</v>
      </c>
      <c r="B120" s="325" t="s">
        <v>572</v>
      </c>
      <c r="C120" s="325" t="s">
        <v>737</v>
      </c>
      <c r="D120" s="324">
        <v>1</v>
      </c>
      <c r="E120" s="324"/>
      <c r="F120" s="324">
        <v>4</v>
      </c>
      <c r="G120" s="324">
        <v>5</v>
      </c>
      <c r="H120" s="394"/>
      <c r="I120" s="324"/>
      <c r="J120" s="324"/>
      <c r="K120" s="391">
        <f t="shared" si="1"/>
        <v>0</v>
      </c>
      <c r="L120" s="324"/>
      <c r="M120" s="324">
        <v>0</v>
      </c>
      <c r="N120" s="324">
        <v>0</v>
      </c>
    </row>
    <row r="121" spans="1:14">
      <c r="A121" s="325">
        <v>34010122</v>
      </c>
      <c r="B121" s="325" t="s">
        <v>573</v>
      </c>
      <c r="C121" s="325" t="s">
        <v>737</v>
      </c>
      <c r="D121" s="324">
        <v>1</v>
      </c>
      <c r="E121" s="324"/>
      <c r="F121" s="324">
        <v>2</v>
      </c>
      <c r="G121" s="324">
        <v>3</v>
      </c>
      <c r="H121" s="394"/>
      <c r="I121" s="324"/>
      <c r="J121" s="324"/>
      <c r="K121" s="391">
        <f t="shared" si="1"/>
        <v>0</v>
      </c>
      <c r="L121" s="324"/>
      <c r="M121" s="324">
        <v>0</v>
      </c>
      <c r="N121" s="324">
        <v>0</v>
      </c>
    </row>
    <row r="122" spans="1:14">
      <c r="A122" s="325">
        <v>34010136</v>
      </c>
      <c r="B122" s="325" t="s">
        <v>574</v>
      </c>
      <c r="C122" s="325" t="s">
        <v>737</v>
      </c>
      <c r="D122" s="324">
        <v>1</v>
      </c>
      <c r="E122" s="324"/>
      <c r="F122" s="324">
        <v>7</v>
      </c>
      <c r="G122" s="324">
        <v>8</v>
      </c>
      <c r="H122" s="394"/>
      <c r="I122" s="324">
        <v>1</v>
      </c>
      <c r="J122" s="324"/>
      <c r="K122" s="391">
        <f t="shared" si="1"/>
        <v>1</v>
      </c>
      <c r="L122" s="324"/>
      <c r="M122" s="324">
        <v>0</v>
      </c>
      <c r="N122" s="324">
        <v>0</v>
      </c>
    </row>
    <row r="123" spans="1:14">
      <c r="A123" s="325">
        <v>34010123</v>
      </c>
      <c r="B123" s="325" t="s">
        <v>575</v>
      </c>
      <c r="C123" s="325" t="s">
        <v>737</v>
      </c>
      <c r="D123" s="324">
        <v>1</v>
      </c>
      <c r="E123" s="324"/>
      <c r="F123" s="324">
        <v>2</v>
      </c>
      <c r="G123" s="324">
        <v>3</v>
      </c>
      <c r="H123" s="394"/>
      <c r="I123" s="324"/>
      <c r="J123" s="324"/>
      <c r="K123" s="391">
        <f t="shared" si="1"/>
        <v>0</v>
      </c>
      <c r="L123" s="324"/>
      <c r="M123" s="324">
        <v>0</v>
      </c>
      <c r="N123" s="324">
        <v>0</v>
      </c>
    </row>
    <row r="124" spans="1:14">
      <c r="A124" s="325">
        <v>34010134</v>
      </c>
      <c r="B124" s="325" t="s">
        <v>576</v>
      </c>
      <c r="C124" s="325" t="s">
        <v>737</v>
      </c>
      <c r="D124" s="324">
        <v>1</v>
      </c>
      <c r="E124" s="324"/>
      <c r="F124" s="324">
        <v>2</v>
      </c>
      <c r="G124" s="324">
        <v>3</v>
      </c>
      <c r="H124" s="394"/>
      <c r="I124" s="324">
        <v>1</v>
      </c>
      <c r="J124" s="324"/>
      <c r="K124" s="391">
        <f t="shared" si="1"/>
        <v>1</v>
      </c>
      <c r="L124" s="324"/>
      <c r="M124" s="324">
        <v>0</v>
      </c>
      <c r="N124" s="324">
        <v>0</v>
      </c>
    </row>
    <row r="125" spans="1:14">
      <c r="A125" s="325">
        <v>34010135</v>
      </c>
      <c r="B125" s="325" t="s">
        <v>712</v>
      </c>
      <c r="C125" s="325" t="s">
        <v>737</v>
      </c>
      <c r="D125" s="324">
        <v>1</v>
      </c>
      <c r="E125" s="324"/>
      <c r="F125" s="324">
        <v>13</v>
      </c>
      <c r="G125" s="324">
        <v>14</v>
      </c>
      <c r="H125" s="394"/>
      <c r="I125" s="324"/>
      <c r="J125" s="324"/>
      <c r="K125" s="391">
        <f t="shared" si="1"/>
        <v>0</v>
      </c>
      <c r="L125" s="324">
        <v>2</v>
      </c>
      <c r="M125" s="324">
        <v>1</v>
      </c>
      <c r="N125" s="324">
        <v>0</v>
      </c>
    </row>
    <row r="126" spans="1:14">
      <c r="A126" s="325">
        <v>34010133</v>
      </c>
      <c r="B126" s="325" t="s">
        <v>577</v>
      </c>
      <c r="C126" s="325" t="s">
        <v>737</v>
      </c>
      <c r="D126" s="324">
        <v>1</v>
      </c>
      <c r="E126" s="324"/>
      <c r="F126" s="324">
        <v>0</v>
      </c>
      <c r="G126" s="324">
        <v>1</v>
      </c>
      <c r="H126" s="394"/>
      <c r="I126" s="324"/>
      <c r="J126" s="324"/>
      <c r="K126" s="391">
        <f t="shared" si="1"/>
        <v>0</v>
      </c>
      <c r="L126" s="324"/>
      <c r="M126" s="324">
        <v>0</v>
      </c>
      <c r="N126" s="324">
        <v>0</v>
      </c>
    </row>
    <row r="127" spans="1:14">
      <c r="A127" s="325">
        <v>34010124</v>
      </c>
      <c r="B127" s="325" t="s">
        <v>713</v>
      </c>
      <c r="C127" s="325" t="s">
        <v>737</v>
      </c>
      <c r="D127" s="324">
        <v>1</v>
      </c>
      <c r="E127" s="324"/>
      <c r="F127" s="324">
        <v>12</v>
      </c>
      <c r="G127" s="324">
        <v>13</v>
      </c>
      <c r="H127" s="394"/>
      <c r="I127" s="324"/>
      <c r="J127" s="324"/>
      <c r="K127" s="391">
        <f t="shared" si="1"/>
        <v>0</v>
      </c>
      <c r="L127" s="324">
        <v>1</v>
      </c>
      <c r="M127" s="324">
        <v>0</v>
      </c>
      <c r="N127" s="324">
        <v>0</v>
      </c>
    </row>
    <row r="128" spans="1:14">
      <c r="A128" s="325">
        <v>34010125</v>
      </c>
      <c r="B128" s="325" t="s">
        <v>578</v>
      </c>
      <c r="C128" s="325" t="s">
        <v>737</v>
      </c>
      <c r="D128" s="324">
        <v>1</v>
      </c>
      <c r="E128" s="324"/>
      <c r="F128" s="324">
        <v>2</v>
      </c>
      <c r="G128" s="324">
        <v>3</v>
      </c>
      <c r="H128" s="394">
        <v>1</v>
      </c>
      <c r="I128" s="324"/>
      <c r="J128" s="324"/>
      <c r="K128" s="391">
        <f t="shared" si="1"/>
        <v>0</v>
      </c>
      <c r="L128" s="324"/>
      <c r="M128" s="324">
        <v>0</v>
      </c>
      <c r="N128" s="324">
        <v>0</v>
      </c>
    </row>
    <row r="129" spans="1:14">
      <c r="A129" s="325">
        <v>34010126</v>
      </c>
      <c r="B129" s="325" t="s">
        <v>714</v>
      </c>
      <c r="C129" s="325" t="s">
        <v>737</v>
      </c>
      <c r="D129" s="324">
        <v>1</v>
      </c>
      <c r="E129" s="324"/>
      <c r="F129" s="324">
        <v>7</v>
      </c>
      <c r="G129" s="324">
        <v>8</v>
      </c>
      <c r="H129" s="394"/>
      <c r="I129" s="324"/>
      <c r="J129" s="324"/>
      <c r="K129" s="391">
        <f t="shared" si="1"/>
        <v>0</v>
      </c>
      <c r="L129" s="324">
        <v>1</v>
      </c>
      <c r="M129" s="324">
        <v>0</v>
      </c>
      <c r="N129" s="324">
        <v>0</v>
      </c>
    </row>
    <row r="130" spans="1:14">
      <c r="A130" s="325">
        <v>34010127</v>
      </c>
      <c r="B130" s="325" t="s">
        <v>579</v>
      </c>
      <c r="C130" s="325" t="s">
        <v>737</v>
      </c>
      <c r="D130" s="324">
        <v>1</v>
      </c>
      <c r="E130" s="324"/>
      <c r="F130" s="324">
        <v>3</v>
      </c>
      <c r="G130" s="324">
        <v>4</v>
      </c>
      <c r="H130" s="394"/>
      <c r="I130" s="324"/>
      <c r="J130" s="324"/>
      <c r="K130" s="391">
        <f t="shared" si="1"/>
        <v>0</v>
      </c>
      <c r="L130" s="324"/>
      <c r="M130" s="324">
        <v>0</v>
      </c>
      <c r="N130" s="324">
        <v>0</v>
      </c>
    </row>
    <row r="131" spans="1:14">
      <c r="A131" s="325">
        <v>34010128</v>
      </c>
      <c r="B131" s="325" t="s">
        <v>580</v>
      </c>
      <c r="C131" s="325" t="s">
        <v>737</v>
      </c>
      <c r="D131" s="324">
        <v>1</v>
      </c>
      <c r="E131" s="324"/>
      <c r="F131" s="324">
        <v>3</v>
      </c>
      <c r="G131" s="324">
        <v>4</v>
      </c>
      <c r="H131" s="394"/>
      <c r="I131" s="324"/>
      <c r="J131" s="324"/>
      <c r="K131" s="391">
        <f t="shared" si="1"/>
        <v>0</v>
      </c>
      <c r="L131" s="324">
        <v>1</v>
      </c>
      <c r="M131" s="324">
        <v>0</v>
      </c>
      <c r="N131" s="324">
        <v>0</v>
      </c>
    </row>
    <row r="132" spans="1:14">
      <c r="A132" s="325">
        <v>34010129</v>
      </c>
      <c r="B132" s="325" t="s">
        <v>581</v>
      </c>
      <c r="C132" s="325" t="s">
        <v>737</v>
      </c>
      <c r="D132" s="324">
        <v>1</v>
      </c>
      <c r="E132" s="324"/>
      <c r="F132" s="324">
        <v>2</v>
      </c>
      <c r="G132" s="324">
        <v>3</v>
      </c>
      <c r="H132" s="394"/>
      <c r="I132" s="324"/>
      <c r="J132" s="324"/>
      <c r="K132" s="391">
        <f t="shared" si="1"/>
        <v>0</v>
      </c>
      <c r="L132" s="324"/>
      <c r="M132" s="324">
        <v>0</v>
      </c>
      <c r="N132" s="324">
        <v>0</v>
      </c>
    </row>
    <row r="133" spans="1:14">
      <c r="A133" s="325">
        <v>34010130</v>
      </c>
      <c r="B133" s="325" t="s">
        <v>582</v>
      </c>
      <c r="C133" s="325" t="s">
        <v>737</v>
      </c>
      <c r="D133" s="324">
        <v>1</v>
      </c>
      <c r="E133" s="324"/>
      <c r="F133" s="324">
        <v>4</v>
      </c>
      <c r="G133" s="324">
        <v>5</v>
      </c>
      <c r="H133" s="394"/>
      <c r="I133" s="324"/>
      <c r="J133" s="324"/>
      <c r="K133" s="391">
        <f t="shared" ref="K133:K196" si="2">I133+J133</f>
        <v>0</v>
      </c>
      <c r="L133" s="324"/>
      <c r="M133" s="324">
        <v>0</v>
      </c>
      <c r="N133" s="324">
        <v>0</v>
      </c>
    </row>
    <row r="134" spans="1:14">
      <c r="A134" s="325">
        <v>34010131</v>
      </c>
      <c r="B134" s="325" t="s">
        <v>583</v>
      </c>
      <c r="C134" s="325" t="s">
        <v>737</v>
      </c>
      <c r="D134" s="324">
        <v>1</v>
      </c>
      <c r="E134" s="324"/>
      <c r="F134" s="324">
        <v>4</v>
      </c>
      <c r="G134" s="324">
        <v>5</v>
      </c>
      <c r="H134" s="394"/>
      <c r="I134" s="324"/>
      <c r="J134" s="324"/>
      <c r="K134" s="391">
        <f t="shared" si="2"/>
        <v>0</v>
      </c>
      <c r="L134" s="324">
        <v>1</v>
      </c>
      <c r="M134" s="324">
        <v>0</v>
      </c>
      <c r="N134" s="324">
        <v>0</v>
      </c>
    </row>
    <row r="135" spans="1:14">
      <c r="A135" s="325">
        <v>34010138</v>
      </c>
      <c r="B135" s="325" t="s">
        <v>584</v>
      </c>
      <c r="C135" s="325" t="s">
        <v>737</v>
      </c>
      <c r="D135" s="324">
        <v>1</v>
      </c>
      <c r="E135" s="324"/>
      <c r="F135" s="324">
        <v>1</v>
      </c>
      <c r="G135" s="324">
        <v>2</v>
      </c>
      <c r="H135" s="394">
        <v>1</v>
      </c>
      <c r="I135" s="324"/>
      <c r="J135" s="324"/>
      <c r="K135" s="391">
        <f t="shared" si="2"/>
        <v>0</v>
      </c>
      <c r="L135" s="324"/>
      <c r="M135" s="324">
        <v>0</v>
      </c>
      <c r="N135" s="324">
        <v>0</v>
      </c>
    </row>
    <row r="136" spans="1:14">
      <c r="A136" s="325">
        <v>34010139</v>
      </c>
      <c r="B136" s="325" t="s">
        <v>585</v>
      </c>
      <c r="C136" s="325" t="s">
        <v>737</v>
      </c>
      <c r="D136" s="324">
        <v>1</v>
      </c>
      <c r="E136" s="324"/>
      <c r="F136" s="324">
        <v>2</v>
      </c>
      <c r="G136" s="324">
        <v>3</v>
      </c>
      <c r="H136" s="394"/>
      <c r="I136" s="324"/>
      <c r="J136" s="324"/>
      <c r="K136" s="391">
        <f t="shared" si="2"/>
        <v>0</v>
      </c>
      <c r="L136" s="324"/>
      <c r="M136" s="324">
        <v>0</v>
      </c>
      <c r="N136" s="324">
        <v>0</v>
      </c>
    </row>
    <row r="137" spans="1:14">
      <c r="A137" s="325">
        <v>34010140</v>
      </c>
      <c r="B137" s="325" t="s">
        <v>586</v>
      </c>
      <c r="C137" s="325" t="s">
        <v>737</v>
      </c>
      <c r="D137" s="324">
        <v>1</v>
      </c>
      <c r="E137" s="324"/>
      <c r="F137" s="324">
        <v>3</v>
      </c>
      <c r="G137" s="324">
        <v>4</v>
      </c>
      <c r="H137" s="394"/>
      <c r="I137" s="324"/>
      <c r="J137" s="324"/>
      <c r="K137" s="391">
        <f t="shared" si="2"/>
        <v>0</v>
      </c>
      <c r="L137" s="324">
        <v>1</v>
      </c>
      <c r="M137" s="324">
        <v>0</v>
      </c>
      <c r="N137" s="324">
        <v>0</v>
      </c>
    </row>
    <row r="138" spans="1:14">
      <c r="A138" s="325">
        <v>34010141</v>
      </c>
      <c r="B138" s="325" t="s">
        <v>587</v>
      </c>
      <c r="C138" s="325" t="s">
        <v>737</v>
      </c>
      <c r="D138" s="324">
        <v>1</v>
      </c>
      <c r="E138" s="324"/>
      <c r="F138" s="324">
        <v>0</v>
      </c>
      <c r="G138" s="324">
        <v>1</v>
      </c>
      <c r="H138" s="394"/>
      <c r="I138" s="324"/>
      <c r="J138" s="324"/>
      <c r="K138" s="391">
        <f t="shared" si="2"/>
        <v>0</v>
      </c>
      <c r="L138" s="324"/>
      <c r="M138" s="324">
        <v>0</v>
      </c>
      <c r="N138" s="324">
        <v>0</v>
      </c>
    </row>
    <row r="139" spans="1:14">
      <c r="A139" s="325">
        <v>34010142</v>
      </c>
      <c r="B139" s="325" t="s">
        <v>588</v>
      </c>
      <c r="C139" s="325" t="s">
        <v>737</v>
      </c>
      <c r="D139" s="324">
        <v>1</v>
      </c>
      <c r="E139" s="324"/>
      <c r="F139" s="324">
        <v>5</v>
      </c>
      <c r="G139" s="324">
        <v>6</v>
      </c>
      <c r="H139" s="394"/>
      <c r="I139" s="324"/>
      <c r="J139" s="324"/>
      <c r="K139" s="391">
        <f t="shared" si="2"/>
        <v>0</v>
      </c>
      <c r="L139" s="324">
        <v>2</v>
      </c>
      <c r="M139" s="324">
        <v>0</v>
      </c>
      <c r="N139" s="324">
        <v>0</v>
      </c>
    </row>
    <row r="140" spans="1:14">
      <c r="A140" s="325">
        <v>34010143</v>
      </c>
      <c r="B140" s="325" t="s">
        <v>589</v>
      </c>
      <c r="C140" s="325" t="s">
        <v>737</v>
      </c>
      <c r="D140" s="324">
        <v>1</v>
      </c>
      <c r="E140" s="324"/>
      <c r="F140" s="324">
        <v>3</v>
      </c>
      <c r="G140" s="324">
        <v>4</v>
      </c>
      <c r="H140" s="394"/>
      <c r="I140" s="324"/>
      <c r="J140" s="324"/>
      <c r="K140" s="391">
        <f t="shared" si="2"/>
        <v>0</v>
      </c>
      <c r="L140" s="324"/>
      <c r="M140" s="324">
        <v>0</v>
      </c>
      <c r="N140" s="324">
        <v>0</v>
      </c>
    </row>
    <row r="141" spans="1:14">
      <c r="A141" s="325">
        <v>34010216</v>
      </c>
      <c r="B141" s="325" t="s">
        <v>715</v>
      </c>
      <c r="C141" s="325" t="s">
        <v>738</v>
      </c>
      <c r="D141" s="324">
        <v>1</v>
      </c>
      <c r="E141" s="324">
        <v>1</v>
      </c>
      <c r="F141" s="324">
        <v>25</v>
      </c>
      <c r="G141" s="324">
        <v>27</v>
      </c>
      <c r="H141" s="394">
        <v>1</v>
      </c>
      <c r="I141" s="324">
        <v>1</v>
      </c>
      <c r="J141" s="324"/>
      <c r="K141" s="391">
        <f t="shared" si="2"/>
        <v>1</v>
      </c>
      <c r="L141" s="324">
        <v>1</v>
      </c>
      <c r="M141" s="324">
        <v>0</v>
      </c>
      <c r="N141" s="324">
        <v>0</v>
      </c>
    </row>
    <row r="142" spans="1:14">
      <c r="A142" s="325">
        <v>34010217</v>
      </c>
      <c r="B142" s="325" t="s">
        <v>590</v>
      </c>
      <c r="C142" s="325" t="s">
        <v>738</v>
      </c>
      <c r="D142" s="324">
        <v>1</v>
      </c>
      <c r="E142" s="324"/>
      <c r="F142" s="324">
        <v>3</v>
      </c>
      <c r="G142" s="324">
        <v>4</v>
      </c>
      <c r="H142" s="394"/>
      <c r="I142" s="324">
        <v>1</v>
      </c>
      <c r="J142" s="324"/>
      <c r="K142" s="391">
        <f t="shared" si="2"/>
        <v>1</v>
      </c>
      <c r="L142" s="324"/>
      <c r="M142" s="324">
        <v>0</v>
      </c>
      <c r="N142" s="324">
        <v>0</v>
      </c>
    </row>
    <row r="143" spans="1:14">
      <c r="A143" s="325">
        <v>34010218</v>
      </c>
      <c r="B143" s="325" t="s">
        <v>591</v>
      </c>
      <c r="C143" s="325" t="s">
        <v>738</v>
      </c>
      <c r="D143" s="324">
        <v>1</v>
      </c>
      <c r="E143" s="324"/>
      <c r="F143" s="324">
        <v>4</v>
      </c>
      <c r="G143" s="324">
        <v>5</v>
      </c>
      <c r="H143" s="394"/>
      <c r="I143" s="324"/>
      <c r="J143" s="324"/>
      <c r="K143" s="391">
        <f t="shared" si="2"/>
        <v>0</v>
      </c>
      <c r="L143" s="324"/>
      <c r="M143" s="324">
        <v>0</v>
      </c>
      <c r="N143" s="324">
        <v>0</v>
      </c>
    </row>
    <row r="144" spans="1:14">
      <c r="A144" s="325">
        <v>34010219</v>
      </c>
      <c r="B144" s="325" t="s">
        <v>592</v>
      </c>
      <c r="C144" s="325" t="s">
        <v>738</v>
      </c>
      <c r="D144" s="324">
        <v>1</v>
      </c>
      <c r="E144" s="324"/>
      <c r="F144" s="324">
        <v>6</v>
      </c>
      <c r="G144" s="324">
        <v>7</v>
      </c>
      <c r="H144" s="394"/>
      <c r="I144" s="324">
        <v>1</v>
      </c>
      <c r="J144" s="324"/>
      <c r="K144" s="391">
        <f t="shared" si="2"/>
        <v>1</v>
      </c>
      <c r="L144" s="324">
        <v>1</v>
      </c>
      <c r="M144" s="324">
        <v>0</v>
      </c>
      <c r="N144" s="324">
        <v>0</v>
      </c>
    </row>
    <row r="145" spans="1:14">
      <c r="A145" s="325">
        <v>34010220</v>
      </c>
      <c r="B145" s="325" t="s">
        <v>593</v>
      </c>
      <c r="C145" s="325" t="s">
        <v>738</v>
      </c>
      <c r="D145" s="324">
        <v>1</v>
      </c>
      <c r="E145" s="324"/>
      <c r="F145" s="324">
        <v>4</v>
      </c>
      <c r="G145" s="324">
        <v>5</v>
      </c>
      <c r="H145" s="394"/>
      <c r="I145" s="324">
        <v>1</v>
      </c>
      <c r="J145" s="324"/>
      <c r="K145" s="391">
        <f t="shared" si="2"/>
        <v>1</v>
      </c>
      <c r="L145" s="324"/>
      <c r="M145" s="324">
        <v>0</v>
      </c>
      <c r="N145" s="324">
        <v>0</v>
      </c>
    </row>
    <row r="146" spans="1:14">
      <c r="A146" s="325">
        <v>34010213</v>
      </c>
      <c r="B146" s="325" t="s">
        <v>716</v>
      </c>
      <c r="C146" s="325" t="s">
        <v>738</v>
      </c>
      <c r="D146" s="324">
        <v>1</v>
      </c>
      <c r="E146" s="324"/>
      <c r="F146" s="324">
        <v>12</v>
      </c>
      <c r="G146" s="324">
        <v>13</v>
      </c>
      <c r="H146" s="394">
        <v>1</v>
      </c>
      <c r="I146" s="324"/>
      <c r="J146" s="324"/>
      <c r="K146" s="391">
        <f t="shared" si="2"/>
        <v>0</v>
      </c>
      <c r="L146" s="324"/>
      <c r="M146" s="324">
        <v>0</v>
      </c>
      <c r="N146" s="324">
        <v>0</v>
      </c>
    </row>
    <row r="147" spans="1:14">
      <c r="A147" s="325">
        <v>34010214</v>
      </c>
      <c r="B147" s="325" t="s">
        <v>594</v>
      </c>
      <c r="C147" s="325" t="s">
        <v>738</v>
      </c>
      <c r="D147" s="324">
        <v>1</v>
      </c>
      <c r="E147" s="324"/>
      <c r="F147" s="324">
        <v>2</v>
      </c>
      <c r="G147" s="324">
        <v>3</v>
      </c>
      <c r="H147" s="394"/>
      <c r="I147" s="324"/>
      <c r="J147" s="324"/>
      <c r="K147" s="391">
        <f t="shared" si="2"/>
        <v>0</v>
      </c>
      <c r="L147" s="324"/>
      <c r="M147" s="324">
        <v>0</v>
      </c>
      <c r="N147" s="324">
        <v>0</v>
      </c>
    </row>
    <row r="148" spans="1:14">
      <c r="A148" s="325">
        <v>34010215</v>
      </c>
      <c r="B148" s="325" t="s">
        <v>595</v>
      </c>
      <c r="C148" s="325" t="s">
        <v>738</v>
      </c>
      <c r="D148" s="324">
        <v>1</v>
      </c>
      <c r="E148" s="324"/>
      <c r="F148" s="324">
        <v>4</v>
      </c>
      <c r="G148" s="324">
        <v>5</v>
      </c>
      <c r="H148" s="394"/>
      <c r="I148" s="324"/>
      <c r="J148" s="324"/>
      <c r="K148" s="391">
        <f t="shared" si="2"/>
        <v>0</v>
      </c>
      <c r="L148" s="324">
        <v>2</v>
      </c>
      <c r="M148" s="324">
        <v>0</v>
      </c>
      <c r="N148" s="324">
        <v>0</v>
      </c>
    </row>
    <row r="149" spans="1:14">
      <c r="A149" s="325">
        <v>34010227</v>
      </c>
      <c r="B149" s="325" t="s">
        <v>596</v>
      </c>
      <c r="C149" s="325" t="s">
        <v>738</v>
      </c>
      <c r="D149" s="324">
        <v>1</v>
      </c>
      <c r="E149" s="324"/>
      <c r="F149" s="324">
        <v>2</v>
      </c>
      <c r="G149" s="324">
        <v>3</v>
      </c>
      <c r="H149" s="394"/>
      <c r="I149" s="324"/>
      <c r="J149" s="324"/>
      <c r="K149" s="391">
        <f t="shared" si="2"/>
        <v>0</v>
      </c>
      <c r="L149" s="324"/>
      <c r="M149" s="324">
        <v>0</v>
      </c>
      <c r="N149" s="324">
        <v>0</v>
      </c>
    </row>
    <row r="150" spans="1:14">
      <c r="A150" s="325">
        <v>34010228</v>
      </c>
      <c r="B150" s="325" t="s">
        <v>597</v>
      </c>
      <c r="C150" s="325" t="s">
        <v>738</v>
      </c>
      <c r="D150" s="324">
        <v>1</v>
      </c>
      <c r="E150" s="324"/>
      <c r="F150" s="324">
        <v>8</v>
      </c>
      <c r="G150" s="324">
        <v>9</v>
      </c>
      <c r="H150" s="394"/>
      <c r="I150" s="324"/>
      <c r="J150" s="324"/>
      <c r="K150" s="391">
        <f t="shared" si="2"/>
        <v>0</v>
      </c>
      <c r="L150" s="324"/>
      <c r="M150" s="324">
        <v>0</v>
      </c>
      <c r="N150" s="324">
        <v>0</v>
      </c>
    </row>
    <row r="151" spans="1:14">
      <c r="A151" s="325">
        <v>34010229</v>
      </c>
      <c r="B151" s="325" t="s">
        <v>598</v>
      </c>
      <c r="C151" s="325" t="s">
        <v>738</v>
      </c>
      <c r="D151" s="324">
        <v>1</v>
      </c>
      <c r="E151" s="324"/>
      <c r="F151" s="324">
        <v>2</v>
      </c>
      <c r="G151" s="324">
        <v>3</v>
      </c>
      <c r="H151" s="394"/>
      <c r="I151" s="324"/>
      <c r="J151" s="324"/>
      <c r="K151" s="391">
        <f t="shared" si="2"/>
        <v>0</v>
      </c>
      <c r="L151" s="324"/>
      <c r="M151" s="324">
        <v>0</v>
      </c>
      <c r="N151" s="324">
        <v>0</v>
      </c>
    </row>
    <row r="152" spans="1:14">
      <c r="A152" s="325">
        <v>34010230</v>
      </c>
      <c r="B152" s="325" t="s">
        <v>599</v>
      </c>
      <c r="C152" s="325" t="s">
        <v>738</v>
      </c>
      <c r="D152" s="324">
        <v>1</v>
      </c>
      <c r="E152" s="324"/>
      <c r="F152" s="324">
        <v>9</v>
      </c>
      <c r="G152" s="324">
        <v>10</v>
      </c>
      <c r="H152" s="394"/>
      <c r="I152" s="324"/>
      <c r="J152" s="324"/>
      <c r="K152" s="391">
        <f t="shared" si="2"/>
        <v>0</v>
      </c>
      <c r="L152" s="324"/>
      <c r="M152" s="324">
        <v>0</v>
      </c>
      <c r="N152" s="324">
        <v>0</v>
      </c>
    </row>
    <row r="153" spans="1:14">
      <c r="A153" s="325">
        <v>34010221</v>
      </c>
      <c r="B153" s="325" t="s">
        <v>600</v>
      </c>
      <c r="C153" s="325" t="s">
        <v>738</v>
      </c>
      <c r="D153" s="324">
        <v>1</v>
      </c>
      <c r="E153" s="324"/>
      <c r="F153" s="324">
        <v>6</v>
      </c>
      <c r="G153" s="324">
        <v>7</v>
      </c>
      <c r="H153" s="394"/>
      <c r="I153" s="324"/>
      <c r="J153" s="324"/>
      <c r="K153" s="391">
        <f t="shared" si="2"/>
        <v>0</v>
      </c>
      <c r="L153" s="324"/>
      <c r="M153" s="324">
        <v>0</v>
      </c>
      <c r="N153" s="324">
        <v>0</v>
      </c>
    </row>
    <row r="154" spans="1:14">
      <c r="A154" s="325">
        <v>34010222</v>
      </c>
      <c r="B154" s="325" t="s">
        <v>717</v>
      </c>
      <c r="C154" s="325" t="s">
        <v>738</v>
      </c>
      <c r="D154" s="324">
        <v>1</v>
      </c>
      <c r="E154" s="324"/>
      <c r="F154" s="324">
        <v>12</v>
      </c>
      <c r="G154" s="324">
        <v>13</v>
      </c>
      <c r="H154" s="394"/>
      <c r="I154" s="324"/>
      <c r="J154" s="324"/>
      <c r="K154" s="391">
        <f t="shared" si="2"/>
        <v>0</v>
      </c>
      <c r="L154" s="324">
        <v>1</v>
      </c>
      <c r="M154" s="324">
        <v>0</v>
      </c>
      <c r="N154" s="324">
        <v>0</v>
      </c>
    </row>
    <row r="155" spans="1:14">
      <c r="A155" s="325">
        <v>34010223</v>
      </c>
      <c r="B155" s="325" t="s">
        <v>601</v>
      </c>
      <c r="C155" s="325" t="s">
        <v>738</v>
      </c>
      <c r="D155" s="324">
        <v>1</v>
      </c>
      <c r="E155" s="324"/>
      <c r="F155" s="324">
        <v>4</v>
      </c>
      <c r="G155" s="324">
        <v>5</v>
      </c>
      <c r="H155" s="394"/>
      <c r="I155" s="324"/>
      <c r="J155" s="324"/>
      <c r="K155" s="391">
        <f t="shared" si="2"/>
        <v>0</v>
      </c>
      <c r="L155" s="324">
        <v>1</v>
      </c>
      <c r="M155" s="324">
        <v>0</v>
      </c>
      <c r="N155" s="324">
        <v>0</v>
      </c>
    </row>
    <row r="156" spans="1:14">
      <c r="A156" s="325">
        <v>34010224</v>
      </c>
      <c r="B156" s="325" t="s">
        <v>602</v>
      </c>
      <c r="C156" s="325" t="s">
        <v>738</v>
      </c>
      <c r="D156" s="324">
        <v>1</v>
      </c>
      <c r="E156" s="324"/>
      <c r="F156" s="324">
        <v>4</v>
      </c>
      <c r="G156" s="324">
        <v>5</v>
      </c>
      <c r="H156" s="394"/>
      <c r="I156" s="324"/>
      <c r="J156" s="324"/>
      <c r="K156" s="391">
        <f t="shared" si="2"/>
        <v>0</v>
      </c>
      <c r="L156" s="324">
        <v>1</v>
      </c>
      <c r="M156" s="324">
        <v>0</v>
      </c>
      <c r="N156" s="324">
        <v>0</v>
      </c>
    </row>
    <row r="157" spans="1:14">
      <c r="A157" s="325">
        <v>34010226</v>
      </c>
      <c r="B157" s="325" t="s">
        <v>603</v>
      </c>
      <c r="C157" s="325" t="s">
        <v>738</v>
      </c>
      <c r="D157" s="324">
        <v>1</v>
      </c>
      <c r="E157" s="324"/>
      <c r="F157" s="324">
        <v>4</v>
      </c>
      <c r="G157" s="324">
        <v>5</v>
      </c>
      <c r="H157" s="394">
        <v>1</v>
      </c>
      <c r="I157" s="324"/>
      <c r="J157" s="324"/>
      <c r="K157" s="391">
        <f t="shared" si="2"/>
        <v>0</v>
      </c>
      <c r="L157" s="324"/>
      <c r="M157" s="324">
        <v>0</v>
      </c>
      <c r="N157" s="324">
        <v>0</v>
      </c>
    </row>
    <row r="158" spans="1:14">
      <c r="A158" s="325">
        <v>34010169</v>
      </c>
      <c r="B158" s="325" t="s">
        <v>604</v>
      </c>
      <c r="C158" s="325" t="s">
        <v>739</v>
      </c>
      <c r="D158" s="324">
        <v>1</v>
      </c>
      <c r="E158" s="324">
        <v>1</v>
      </c>
      <c r="F158" s="324">
        <v>25</v>
      </c>
      <c r="G158" s="324">
        <v>27</v>
      </c>
      <c r="H158" s="394"/>
      <c r="I158" s="324"/>
      <c r="J158" s="324"/>
      <c r="K158" s="391">
        <f t="shared" si="2"/>
        <v>0</v>
      </c>
      <c r="L158" s="324"/>
      <c r="M158" s="324">
        <v>0</v>
      </c>
      <c r="N158" s="324">
        <v>0</v>
      </c>
    </row>
    <row r="159" spans="1:14">
      <c r="A159" s="325">
        <v>34010170</v>
      </c>
      <c r="B159" s="325" t="s">
        <v>605</v>
      </c>
      <c r="C159" s="325" t="s">
        <v>739</v>
      </c>
      <c r="D159" s="324">
        <v>1</v>
      </c>
      <c r="E159" s="324"/>
      <c r="F159" s="324">
        <v>3</v>
      </c>
      <c r="G159" s="324">
        <v>4</v>
      </c>
      <c r="H159" s="394"/>
      <c r="I159" s="324">
        <v>1</v>
      </c>
      <c r="J159" s="324"/>
      <c r="K159" s="391">
        <f t="shared" si="2"/>
        <v>1</v>
      </c>
      <c r="L159" s="324"/>
      <c r="M159" s="324">
        <v>0</v>
      </c>
      <c r="N159" s="324">
        <v>0</v>
      </c>
    </row>
    <row r="160" spans="1:14">
      <c r="A160" s="325">
        <v>34010171</v>
      </c>
      <c r="B160" s="325" t="s">
        <v>606</v>
      </c>
      <c r="C160" s="325" t="s">
        <v>739</v>
      </c>
      <c r="D160" s="324">
        <v>1</v>
      </c>
      <c r="E160" s="324"/>
      <c r="F160" s="324">
        <v>6</v>
      </c>
      <c r="G160" s="324">
        <v>7</v>
      </c>
      <c r="H160" s="394"/>
      <c r="I160" s="324"/>
      <c r="J160" s="324"/>
      <c r="K160" s="391">
        <f t="shared" si="2"/>
        <v>0</v>
      </c>
      <c r="L160" s="324">
        <v>1</v>
      </c>
      <c r="M160" s="324">
        <v>0</v>
      </c>
      <c r="N160" s="324">
        <v>0</v>
      </c>
    </row>
    <row r="161" spans="1:14">
      <c r="A161" s="325">
        <v>34010172</v>
      </c>
      <c r="B161" s="325" t="s">
        <v>607</v>
      </c>
      <c r="C161" s="325" t="s">
        <v>739</v>
      </c>
      <c r="D161" s="324">
        <v>1</v>
      </c>
      <c r="E161" s="324"/>
      <c r="F161" s="324">
        <v>1</v>
      </c>
      <c r="G161" s="324">
        <v>2</v>
      </c>
      <c r="H161" s="394">
        <v>1</v>
      </c>
      <c r="I161" s="324"/>
      <c r="J161" s="324"/>
      <c r="K161" s="391">
        <f t="shared" si="2"/>
        <v>0</v>
      </c>
      <c r="L161" s="324"/>
      <c r="M161" s="324">
        <v>0</v>
      </c>
      <c r="N161" s="324">
        <v>0</v>
      </c>
    </row>
    <row r="162" spans="1:14">
      <c r="A162" s="325">
        <v>34010173</v>
      </c>
      <c r="B162" s="325" t="s">
        <v>608</v>
      </c>
      <c r="C162" s="325" t="s">
        <v>739</v>
      </c>
      <c r="D162" s="324">
        <v>1</v>
      </c>
      <c r="E162" s="324"/>
      <c r="F162" s="324">
        <v>3</v>
      </c>
      <c r="G162" s="324">
        <v>4</v>
      </c>
      <c r="H162" s="394">
        <v>1</v>
      </c>
      <c r="I162" s="324"/>
      <c r="J162" s="324"/>
      <c r="K162" s="391">
        <f t="shared" si="2"/>
        <v>0</v>
      </c>
      <c r="L162" s="324">
        <v>1</v>
      </c>
      <c r="M162" s="324">
        <v>0</v>
      </c>
      <c r="N162" s="324">
        <v>0</v>
      </c>
    </row>
    <row r="163" spans="1:14">
      <c r="A163" s="325">
        <v>34010194</v>
      </c>
      <c r="B163" s="325" t="s">
        <v>718</v>
      </c>
      <c r="C163" s="325" t="s">
        <v>739</v>
      </c>
      <c r="D163" s="324">
        <v>1</v>
      </c>
      <c r="E163" s="324"/>
      <c r="F163" s="324">
        <v>16</v>
      </c>
      <c r="G163" s="324">
        <v>17</v>
      </c>
      <c r="H163" s="394"/>
      <c r="I163" s="324">
        <v>1</v>
      </c>
      <c r="J163" s="324"/>
      <c r="K163" s="391">
        <f t="shared" si="2"/>
        <v>1</v>
      </c>
      <c r="L163" s="324"/>
      <c r="M163" s="324">
        <v>0</v>
      </c>
      <c r="N163" s="324">
        <v>0</v>
      </c>
    </row>
    <row r="164" spans="1:14">
      <c r="A164" s="325">
        <v>34010207</v>
      </c>
      <c r="B164" s="325" t="s">
        <v>609</v>
      </c>
      <c r="C164" s="325" t="s">
        <v>739</v>
      </c>
      <c r="D164" s="324">
        <v>1</v>
      </c>
      <c r="E164" s="324"/>
      <c r="F164" s="324">
        <v>2</v>
      </c>
      <c r="G164" s="324">
        <v>3</v>
      </c>
      <c r="H164" s="394"/>
      <c r="I164" s="324"/>
      <c r="J164" s="324"/>
      <c r="K164" s="391">
        <f t="shared" si="2"/>
        <v>0</v>
      </c>
      <c r="L164" s="324"/>
      <c r="M164" s="324">
        <v>0</v>
      </c>
      <c r="N164" s="324">
        <v>0</v>
      </c>
    </row>
    <row r="165" spans="1:14">
      <c r="A165" s="325">
        <v>34010206</v>
      </c>
      <c r="B165" s="325" t="s">
        <v>719</v>
      </c>
      <c r="C165" s="325" t="s">
        <v>739</v>
      </c>
      <c r="D165" s="324">
        <v>1</v>
      </c>
      <c r="E165" s="324"/>
      <c r="F165" s="324">
        <v>16</v>
      </c>
      <c r="G165" s="324">
        <v>17</v>
      </c>
      <c r="H165" s="394"/>
      <c r="I165" s="324"/>
      <c r="J165" s="324"/>
      <c r="K165" s="391">
        <f t="shared" si="2"/>
        <v>0</v>
      </c>
      <c r="L165" s="324">
        <v>1</v>
      </c>
      <c r="M165" s="324">
        <v>0</v>
      </c>
      <c r="N165" s="324">
        <v>0</v>
      </c>
    </row>
    <row r="166" spans="1:14">
      <c r="A166" s="325">
        <v>34010155</v>
      </c>
      <c r="B166" s="325" t="s">
        <v>610</v>
      </c>
      <c r="C166" s="325" t="s">
        <v>739</v>
      </c>
      <c r="D166" s="324">
        <v>1</v>
      </c>
      <c r="E166" s="324"/>
      <c r="F166" s="324">
        <v>2</v>
      </c>
      <c r="G166" s="324">
        <v>3</v>
      </c>
      <c r="H166" s="394"/>
      <c r="I166" s="324"/>
      <c r="J166" s="324"/>
      <c r="K166" s="391">
        <f t="shared" si="2"/>
        <v>0</v>
      </c>
      <c r="L166" s="324">
        <v>1</v>
      </c>
      <c r="M166" s="324">
        <v>0</v>
      </c>
      <c r="N166" s="324">
        <v>0</v>
      </c>
    </row>
    <row r="167" spans="1:14">
      <c r="A167" s="325">
        <v>34010156</v>
      </c>
      <c r="B167" s="325" t="s">
        <v>720</v>
      </c>
      <c r="C167" s="325" t="s">
        <v>739</v>
      </c>
      <c r="D167" s="324">
        <v>1</v>
      </c>
      <c r="E167" s="324"/>
      <c r="F167" s="324">
        <v>7</v>
      </c>
      <c r="G167" s="324">
        <v>8</v>
      </c>
      <c r="H167" s="394"/>
      <c r="I167" s="324">
        <v>1</v>
      </c>
      <c r="J167" s="324"/>
      <c r="K167" s="391">
        <f t="shared" si="2"/>
        <v>1</v>
      </c>
      <c r="L167" s="324"/>
      <c r="M167" s="324">
        <v>0</v>
      </c>
      <c r="N167" s="324">
        <v>0</v>
      </c>
    </row>
    <row r="168" spans="1:14">
      <c r="A168" s="325">
        <v>34010204</v>
      </c>
      <c r="B168" s="325" t="s">
        <v>611</v>
      </c>
      <c r="C168" s="325" t="s">
        <v>739</v>
      </c>
      <c r="D168" s="324">
        <v>1</v>
      </c>
      <c r="E168" s="324"/>
      <c r="F168" s="324">
        <v>2</v>
      </c>
      <c r="G168" s="324">
        <v>3</v>
      </c>
      <c r="H168" s="394">
        <v>1</v>
      </c>
      <c r="I168" s="324"/>
      <c r="J168" s="324"/>
      <c r="K168" s="391">
        <f t="shared" si="2"/>
        <v>0</v>
      </c>
      <c r="L168" s="324">
        <v>1</v>
      </c>
      <c r="M168" s="324">
        <v>0</v>
      </c>
      <c r="N168" s="324">
        <v>0</v>
      </c>
    </row>
    <row r="169" spans="1:14">
      <c r="A169" s="325">
        <v>34010205</v>
      </c>
      <c r="B169" s="325" t="s">
        <v>612</v>
      </c>
      <c r="C169" s="325" t="s">
        <v>739</v>
      </c>
      <c r="D169" s="324">
        <v>1</v>
      </c>
      <c r="E169" s="324"/>
      <c r="F169" s="324">
        <v>2</v>
      </c>
      <c r="G169" s="324">
        <v>3</v>
      </c>
      <c r="H169" s="394"/>
      <c r="I169" s="324"/>
      <c r="J169" s="324"/>
      <c r="K169" s="391">
        <f t="shared" si="2"/>
        <v>0</v>
      </c>
      <c r="L169" s="324">
        <v>1</v>
      </c>
      <c r="M169" s="324">
        <v>0</v>
      </c>
      <c r="N169" s="324">
        <v>0</v>
      </c>
    </row>
    <row r="170" spans="1:14">
      <c r="A170" s="325">
        <v>34010157</v>
      </c>
      <c r="B170" s="325" t="s">
        <v>613</v>
      </c>
      <c r="C170" s="325" t="s">
        <v>739</v>
      </c>
      <c r="D170" s="324">
        <v>1</v>
      </c>
      <c r="E170" s="324"/>
      <c r="F170" s="324">
        <v>2</v>
      </c>
      <c r="G170" s="324">
        <v>3</v>
      </c>
      <c r="H170" s="394"/>
      <c r="I170" s="324"/>
      <c r="J170" s="324"/>
      <c r="K170" s="391">
        <f t="shared" si="2"/>
        <v>0</v>
      </c>
      <c r="L170" s="324"/>
      <c r="M170" s="324">
        <v>0</v>
      </c>
      <c r="N170" s="324">
        <v>0</v>
      </c>
    </row>
    <row r="171" spans="1:14">
      <c r="A171" s="325">
        <v>34010158</v>
      </c>
      <c r="B171" s="325" t="s">
        <v>614</v>
      </c>
      <c r="C171" s="325" t="s">
        <v>739</v>
      </c>
      <c r="D171" s="324">
        <v>1</v>
      </c>
      <c r="E171" s="324"/>
      <c r="F171" s="324">
        <v>4</v>
      </c>
      <c r="G171" s="324">
        <v>5</v>
      </c>
      <c r="H171" s="394">
        <v>1</v>
      </c>
      <c r="I171" s="324"/>
      <c r="J171" s="324"/>
      <c r="K171" s="391">
        <f t="shared" si="2"/>
        <v>0</v>
      </c>
      <c r="L171" s="324"/>
      <c r="M171" s="324">
        <v>0</v>
      </c>
      <c r="N171" s="324">
        <v>0</v>
      </c>
    </row>
    <row r="172" spans="1:14">
      <c r="A172" s="325">
        <v>34010151</v>
      </c>
      <c r="B172" s="325" t="s">
        <v>615</v>
      </c>
      <c r="C172" s="325" t="s">
        <v>739</v>
      </c>
      <c r="D172" s="324">
        <v>1</v>
      </c>
      <c r="E172" s="324"/>
      <c r="F172" s="324">
        <v>4</v>
      </c>
      <c r="G172" s="324">
        <v>5</v>
      </c>
      <c r="H172" s="394"/>
      <c r="I172" s="324"/>
      <c r="J172" s="324"/>
      <c r="K172" s="391">
        <f t="shared" si="2"/>
        <v>0</v>
      </c>
      <c r="L172" s="324"/>
      <c r="M172" s="324">
        <v>0</v>
      </c>
      <c r="N172" s="324">
        <v>0</v>
      </c>
    </row>
    <row r="173" spans="1:14">
      <c r="A173" s="325">
        <v>34010152</v>
      </c>
      <c r="B173" s="325" t="s">
        <v>616</v>
      </c>
      <c r="C173" s="325" t="s">
        <v>739</v>
      </c>
      <c r="D173" s="324">
        <v>1</v>
      </c>
      <c r="E173" s="324"/>
      <c r="F173" s="324">
        <v>2</v>
      </c>
      <c r="G173" s="324">
        <v>3</v>
      </c>
      <c r="H173" s="394"/>
      <c r="I173" s="324"/>
      <c r="J173" s="324"/>
      <c r="K173" s="391">
        <f t="shared" si="2"/>
        <v>0</v>
      </c>
      <c r="L173" s="324"/>
      <c r="M173" s="324">
        <v>0</v>
      </c>
      <c r="N173" s="324">
        <v>0</v>
      </c>
    </row>
    <row r="174" spans="1:14">
      <c r="A174" s="325">
        <v>34010153</v>
      </c>
      <c r="B174" s="325" t="s">
        <v>617</v>
      </c>
      <c r="C174" s="325" t="s">
        <v>739</v>
      </c>
      <c r="D174" s="324">
        <v>1</v>
      </c>
      <c r="E174" s="324"/>
      <c r="F174" s="324">
        <v>3</v>
      </c>
      <c r="G174" s="324">
        <v>4</v>
      </c>
      <c r="H174" s="394">
        <v>1</v>
      </c>
      <c r="I174" s="324"/>
      <c r="J174" s="324"/>
      <c r="K174" s="391">
        <f t="shared" si="2"/>
        <v>0</v>
      </c>
      <c r="L174" s="324">
        <v>1</v>
      </c>
      <c r="M174" s="324">
        <v>0</v>
      </c>
      <c r="N174" s="324">
        <v>0</v>
      </c>
    </row>
    <row r="175" spans="1:14">
      <c r="A175" s="325">
        <v>34010154</v>
      </c>
      <c r="B175" s="325" t="s">
        <v>721</v>
      </c>
      <c r="C175" s="325" t="s">
        <v>739</v>
      </c>
      <c r="D175" s="324">
        <v>1</v>
      </c>
      <c r="E175" s="324"/>
      <c r="F175" s="324">
        <v>6</v>
      </c>
      <c r="G175" s="324">
        <v>7</v>
      </c>
      <c r="H175" s="394"/>
      <c r="I175" s="324"/>
      <c r="J175" s="324"/>
      <c r="K175" s="391">
        <f t="shared" si="2"/>
        <v>0</v>
      </c>
      <c r="L175" s="324">
        <v>1</v>
      </c>
      <c r="M175" s="324">
        <v>0</v>
      </c>
      <c r="N175" s="324">
        <v>0</v>
      </c>
    </row>
    <row r="176" spans="1:14">
      <c r="A176" s="325">
        <v>34010149</v>
      </c>
      <c r="B176" s="325" t="s">
        <v>618</v>
      </c>
      <c r="C176" s="325" t="s">
        <v>739</v>
      </c>
      <c r="D176" s="324">
        <v>1</v>
      </c>
      <c r="E176" s="324"/>
      <c r="F176" s="324">
        <v>2</v>
      </c>
      <c r="G176" s="324">
        <v>3</v>
      </c>
      <c r="H176" s="394"/>
      <c r="I176" s="324"/>
      <c r="J176" s="324"/>
      <c r="K176" s="391">
        <f t="shared" si="2"/>
        <v>0</v>
      </c>
      <c r="L176" s="324"/>
      <c r="M176" s="324">
        <v>0</v>
      </c>
      <c r="N176" s="324">
        <v>0</v>
      </c>
    </row>
    <row r="177" spans="1:14">
      <c r="A177" s="325">
        <v>34010193</v>
      </c>
      <c r="B177" s="325" t="s">
        <v>619</v>
      </c>
      <c r="C177" s="325" t="s">
        <v>739</v>
      </c>
      <c r="D177" s="324">
        <v>1</v>
      </c>
      <c r="E177" s="324"/>
      <c r="F177" s="324">
        <v>1</v>
      </c>
      <c r="G177" s="324">
        <v>2</v>
      </c>
      <c r="H177" s="394">
        <v>1</v>
      </c>
      <c r="I177" s="324"/>
      <c r="J177" s="324"/>
      <c r="K177" s="391">
        <f t="shared" si="2"/>
        <v>0</v>
      </c>
      <c r="L177" s="324"/>
      <c r="M177" s="324">
        <v>0</v>
      </c>
      <c r="N177" s="324">
        <v>0</v>
      </c>
    </row>
    <row r="178" spans="1:14">
      <c r="A178" s="325">
        <v>34010192</v>
      </c>
      <c r="B178" s="325" t="s">
        <v>620</v>
      </c>
      <c r="C178" s="325" t="s">
        <v>739</v>
      </c>
      <c r="D178" s="324">
        <v>1</v>
      </c>
      <c r="E178" s="324"/>
      <c r="F178" s="324">
        <v>2</v>
      </c>
      <c r="G178" s="324">
        <v>3</v>
      </c>
      <c r="H178" s="394"/>
      <c r="I178" s="324"/>
      <c r="J178" s="324"/>
      <c r="K178" s="391">
        <f t="shared" si="2"/>
        <v>0</v>
      </c>
      <c r="L178" s="324"/>
      <c r="M178" s="324">
        <v>0</v>
      </c>
      <c r="N178" s="324">
        <v>0</v>
      </c>
    </row>
    <row r="179" spans="1:14">
      <c r="A179" s="325">
        <v>34010150</v>
      </c>
      <c r="B179" s="325" t="s">
        <v>621</v>
      </c>
      <c r="C179" s="325" t="s">
        <v>739</v>
      </c>
      <c r="D179" s="324">
        <v>1</v>
      </c>
      <c r="E179" s="324"/>
      <c r="F179" s="324">
        <v>2</v>
      </c>
      <c r="G179" s="324">
        <v>3</v>
      </c>
      <c r="H179" s="394"/>
      <c r="I179" s="324"/>
      <c r="J179" s="324"/>
      <c r="K179" s="391">
        <f t="shared" si="2"/>
        <v>0</v>
      </c>
      <c r="L179" s="324">
        <v>1</v>
      </c>
      <c r="M179" s="324">
        <v>0</v>
      </c>
      <c r="N179" s="324">
        <v>0</v>
      </c>
    </row>
    <row r="180" spans="1:14">
      <c r="A180" s="325">
        <v>34010209</v>
      </c>
      <c r="B180" s="325" t="s">
        <v>722</v>
      </c>
      <c r="C180" s="325" t="s">
        <v>739</v>
      </c>
      <c r="D180" s="324">
        <v>1</v>
      </c>
      <c r="E180" s="324"/>
      <c r="F180" s="324">
        <v>11</v>
      </c>
      <c r="G180" s="324">
        <v>12</v>
      </c>
      <c r="H180" s="394">
        <v>1</v>
      </c>
      <c r="I180" s="324">
        <v>1</v>
      </c>
      <c r="J180" s="324"/>
      <c r="K180" s="391">
        <f t="shared" si="2"/>
        <v>1</v>
      </c>
      <c r="L180" s="324">
        <v>2</v>
      </c>
      <c r="M180" s="324">
        <v>0</v>
      </c>
      <c r="N180" s="324">
        <v>0</v>
      </c>
    </row>
    <row r="181" spans="1:14">
      <c r="A181" s="325">
        <v>34010210</v>
      </c>
      <c r="B181" s="325" t="s">
        <v>622</v>
      </c>
      <c r="C181" s="325" t="s">
        <v>739</v>
      </c>
      <c r="D181" s="324">
        <v>1</v>
      </c>
      <c r="E181" s="324"/>
      <c r="F181" s="324">
        <v>2</v>
      </c>
      <c r="G181" s="324">
        <v>3</v>
      </c>
      <c r="H181" s="394"/>
      <c r="I181" s="324"/>
      <c r="J181" s="324"/>
      <c r="K181" s="391">
        <f t="shared" si="2"/>
        <v>0</v>
      </c>
      <c r="L181" s="324"/>
      <c r="M181" s="324">
        <v>0</v>
      </c>
      <c r="N181" s="324">
        <v>0</v>
      </c>
    </row>
    <row r="182" spans="1:14">
      <c r="A182" s="325">
        <v>34010208</v>
      </c>
      <c r="B182" s="325" t="s">
        <v>623</v>
      </c>
      <c r="C182" s="325" t="s">
        <v>739</v>
      </c>
      <c r="D182" s="324">
        <v>1</v>
      </c>
      <c r="E182" s="324"/>
      <c r="F182" s="324">
        <v>3</v>
      </c>
      <c r="G182" s="324">
        <v>4</v>
      </c>
      <c r="H182" s="394"/>
      <c r="I182" s="324"/>
      <c r="J182" s="324"/>
      <c r="K182" s="391">
        <f t="shared" si="2"/>
        <v>0</v>
      </c>
      <c r="L182" s="324"/>
      <c r="M182" s="324">
        <v>0</v>
      </c>
      <c r="N182" s="324">
        <v>0</v>
      </c>
    </row>
    <row r="183" spans="1:14">
      <c r="A183" s="325">
        <v>34010144</v>
      </c>
      <c r="B183" s="325" t="s">
        <v>624</v>
      </c>
      <c r="C183" s="325" t="s">
        <v>739</v>
      </c>
      <c r="D183" s="324">
        <v>1</v>
      </c>
      <c r="E183" s="324"/>
      <c r="F183" s="324">
        <v>8</v>
      </c>
      <c r="G183" s="324">
        <v>9</v>
      </c>
      <c r="H183" s="394"/>
      <c r="I183" s="324"/>
      <c r="J183" s="324"/>
      <c r="K183" s="391">
        <f t="shared" si="2"/>
        <v>0</v>
      </c>
      <c r="L183" s="324"/>
      <c r="M183" s="324">
        <v>0</v>
      </c>
      <c r="N183" s="324">
        <v>0</v>
      </c>
    </row>
    <row r="184" spans="1:14">
      <c r="A184" s="325">
        <v>34010145</v>
      </c>
      <c r="B184" s="325" t="s">
        <v>625</v>
      </c>
      <c r="C184" s="325" t="s">
        <v>739</v>
      </c>
      <c r="D184" s="324">
        <v>1</v>
      </c>
      <c r="E184" s="324"/>
      <c r="F184" s="324">
        <v>5</v>
      </c>
      <c r="G184" s="324">
        <v>6</v>
      </c>
      <c r="H184" s="394"/>
      <c r="I184" s="324"/>
      <c r="J184" s="324"/>
      <c r="K184" s="391">
        <f t="shared" si="2"/>
        <v>0</v>
      </c>
      <c r="L184" s="324"/>
      <c r="M184" s="324">
        <v>0</v>
      </c>
      <c r="N184" s="324">
        <v>0</v>
      </c>
    </row>
    <row r="185" spans="1:14">
      <c r="A185" s="325">
        <v>34010146</v>
      </c>
      <c r="B185" s="325" t="s">
        <v>626</v>
      </c>
      <c r="C185" s="325" t="s">
        <v>739</v>
      </c>
      <c r="D185" s="324">
        <v>1</v>
      </c>
      <c r="E185" s="324"/>
      <c r="F185" s="324">
        <v>7</v>
      </c>
      <c r="G185" s="324">
        <v>8</v>
      </c>
      <c r="H185" s="394">
        <v>1</v>
      </c>
      <c r="I185" s="324"/>
      <c r="J185" s="324"/>
      <c r="K185" s="391">
        <f t="shared" si="2"/>
        <v>0</v>
      </c>
      <c r="L185" s="324">
        <v>1</v>
      </c>
      <c r="M185" s="324">
        <v>0</v>
      </c>
      <c r="N185" s="324">
        <v>0</v>
      </c>
    </row>
    <row r="186" spans="1:14">
      <c r="A186" s="325">
        <v>34010147</v>
      </c>
      <c r="B186" s="325" t="s">
        <v>627</v>
      </c>
      <c r="C186" s="325" t="s">
        <v>739</v>
      </c>
      <c r="D186" s="324">
        <v>1</v>
      </c>
      <c r="E186" s="324"/>
      <c r="F186" s="324">
        <v>2</v>
      </c>
      <c r="G186" s="324">
        <v>3</v>
      </c>
      <c r="H186" s="394">
        <v>1</v>
      </c>
      <c r="I186" s="324"/>
      <c r="J186" s="324"/>
      <c r="K186" s="391">
        <f t="shared" si="2"/>
        <v>0</v>
      </c>
      <c r="L186" s="324"/>
      <c r="M186" s="324">
        <v>0</v>
      </c>
      <c r="N186" s="324">
        <v>0</v>
      </c>
    </row>
    <row r="187" spans="1:14">
      <c r="A187" s="325">
        <v>34010182</v>
      </c>
      <c r="B187" s="325" t="s">
        <v>723</v>
      </c>
      <c r="C187" s="325" t="s">
        <v>739</v>
      </c>
      <c r="D187" s="324">
        <v>1</v>
      </c>
      <c r="E187" s="324"/>
      <c r="F187" s="324">
        <v>10</v>
      </c>
      <c r="G187" s="324">
        <v>11</v>
      </c>
      <c r="H187" s="394"/>
      <c r="I187" s="324"/>
      <c r="J187" s="324"/>
      <c r="K187" s="391">
        <f t="shared" si="2"/>
        <v>0</v>
      </c>
      <c r="L187" s="324">
        <v>1</v>
      </c>
      <c r="M187" s="324">
        <v>0</v>
      </c>
      <c r="N187" s="324">
        <v>0</v>
      </c>
    </row>
    <row r="188" spans="1:14">
      <c r="A188" s="325">
        <v>34010183</v>
      </c>
      <c r="B188" s="325" t="s">
        <v>628</v>
      </c>
      <c r="C188" s="325" t="s">
        <v>739</v>
      </c>
      <c r="D188" s="324">
        <v>1</v>
      </c>
      <c r="E188" s="324"/>
      <c r="F188" s="324">
        <v>4</v>
      </c>
      <c r="G188" s="324">
        <v>5</v>
      </c>
      <c r="H188" s="394"/>
      <c r="I188" s="324"/>
      <c r="J188" s="324"/>
      <c r="K188" s="391">
        <f t="shared" si="2"/>
        <v>0</v>
      </c>
      <c r="L188" s="324">
        <v>1</v>
      </c>
      <c r="M188" s="324">
        <v>0</v>
      </c>
      <c r="N188" s="324">
        <v>0</v>
      </c>
    </row>
    <row r="189" spans="1:14">
      <c r="A189" s="325">
        <v>34010185</v>
      </c>
      <c r="B189" s="325" t="s">
        <v>629</v>
      </c>
      <c r="C189" s="325" t="s">
        <v>739</v>
      </c>
      <c r="D189" s="324">
        <v>1</v>
      </c>
      <c r="E189" s="324"/>
      <c r="F189" s="324">
        <v>1</v>
      </c>
      <c r="G189" s="324">
        <v>2</v>
      </c>
      <c r="H189" s="394"/>
      <c r="I189" s="324"/>
      <c r="J189" s="324"/>
      <c r="K189" s="391">
        <f t="shared" si="2"/>
        <v>0</v>
      </c>
      <c r="L189" s="324"/>
      <c r="M189" s="324">
        <v>0</v>
      </c>
      <c r="N189" s="324">
        <v>0</v>
      </c>
    </row>
    <row r="190" spans="1:14">
      <c r="A190" s="325">
        <v>34010186</v>
      </c>
      <c r="B190" s="325" t="s">
        <v>630</v>
      </c>
      <c r="C190" s="325" t="s">
        <v>739</v>
      </c>
      <c r="D190" s="324">
        <v>1</v>
      </c>
      <c r="E190" s="324"/>
      <c r="F190" s="324">
        <v>5</v>
      </c>
      <c r="G190" s="324">
        <v>6</v>
      </c>
      <c r="H190" s="394"/>
      <c r="I190" s="324">
        <v>1</v>
      </c>
      <c r="J190" s="324"/>
      <c r="K190" s="391">
        <f t="shared" si="2"/>
        <v>1</v>
      </c>
      <c r="L190" s="324"/>
      <c r="M190" s="324">
        <v>0</v>
      </c>
      <c r="N190" s="324">
        <v>0</v>
      </c>
    </row>
    <row r="191" spans="1:14">
      <c r="A191" s="325">
        <v>34010168</v>
      </c>
      <c r="B191" s="325" t="s">
        <v>631</v>
      </c>
      <c r="C191" s="325" t="s">
        <v>739</v>
      </c>
      <c r="D191" s="324">
        <v>1</v>
      </c>
      <c r="E191" s="324"/>
      <c r="F191" s="324">
        <v>1</v>
      </c>
      <c r="G191" s="324">
        <v>2</v>
      </c>
      <c r="H191" s="394"/>
      <c r="I191" s="324"/>
      <c r="J191" s="324"/>
      <c r="K191" s="391">
        <f t="shared" si="2"/>
        <v>0</v>
      </c>
      <c r="L191" s="324"/>
      <c r="M191" s="324">
        <v>0</v>
      </c>
      <c r="N191" s="324">
        <v>0</v>
      </c>
    </row>
    <row r="192" spans="1:14">
      <c r="A192" s="325">
        <v>34010184</v>
      </c>
      <c r="B192" s="325" t="s">
        <v>724</v>
      </c>
      <c r="C192" s="325" t="s">
        <v>739</v>
      </c>
      <c r="D192" s="324">
        <v>1</v>
      </c>
      <c r="E192" s="324"/>
      <c r="F192" s="324">
        <v>12</v>
      </c>
      <c r="G192" s="324">
        <v>13</v>
      </c>
      <c r="H192" s="394"/>
      <c r="I192" s="324"/>
      <c r="J192" s="324"/>
      <c r="K192" s="391">
        <f t="shared" si="2"/>
        <v>0</v>
      </c>
      <c r="L192" s="324"/>
      <c r="M192" s="324">
        <v>0</v>
      </c>
      <c r="N192" s="324">
        <v>0</v>
      </c>
    </row>
    <row r="193" spans="1:14">
      <c r="A193" s="325">
        <v>34010176</v>
      </c>
      <c r="B193" s="325" t="s">
        <v>725</v>
      </c>
      <c r="C193" s="325" t="s">
        <v>739</v>
      </c>
      <c r="D193" s="324">
        <v>1</v>
      </c>
      <c r="E193" s="324"/>
      <c r="F193" s="324">
        <v>11</v>
      </c>
      <c r="G193" s="324">
        <v>12</v>
      </c>
      <c r="H193" s="394">
        <v>1</v>
      </c>
      <c r="I193" s="324"/>
      <c r="J193" s="324"/>
      <c r="K193" s="391">
        <f t="shared" si="2"/>
        <v>0</v>
      </c>
      <c r="L193" s="324">
        <v>3</v>
      </c>
      <c r="M193" s="324">
        <v>0</v>
      </c>
      <c r="N193" s="324">
        <v>1</v>
      </c>
    </row>
    <row r="194" spans="1:14">
      <c r="A194" s="325">
        <v>34010177</v>
      </c>
      <c r="B194" s="325" t="s">
        <v>632</v>
      </c>
      <c r="C194" s="325" t="s">
        <v>739</v>
      </c>
      <c r="D194" s="324">
        <v>1</v>
      </c>
      <c r="E194" s="324"/>
      <c r="F194" s="324">
        <v>2</v>
      </c>
      <c r="G194" s="324">
        <v>3</v>
      </c>
      <c r="H194" s="394"/>
      <c r="I194" s="324"/>
      <c r="J194" s="324"/>
      <c r="K194" s="391">
        <f t="shared" si="2"/>
        <v>0</v>
      </c>
      <c r="L194" s="324"/>
      <c r="M194" s="324">
        <v>0</v>
      </c>
      <c r="N194" s="324">
        <v>0</v>
      </c>
    </row>
    <row r="195" spans="1:14">
      <c r="A195" s="325">
        <v>34010178</v>
      </c>
      <c r="B195" s="325" t="s">
        <v>726</v>
      </c>
      <c r="C195" s="325" t="s">
        <v>739</v>
      </c>
      <c r="D195" s="324">
        <v>1</v>
      </c>
      <c r="E195" s="324"/>
      <c r="F195" s="324">
        <v>12</v>
      </c>
      <c r="G195" s="324">
        <v>13</v>
      </c>
      <c r="H195" s="394">
        <v>1</v>
      </c>
      <c r="I195" s="324">
        <v>1</v>
      </c>
      <c r="J195" s="324"/>
      <c r="K195" s="391">
        <f t="shared" si="2"/>
        <v>1</v>
      </c>
      <c r="L195" s="324">
        <v>1</v>
      </c>
      <c r="M195" s="324">
        <v>0</v>
      </c>
      <c r="N195" s="324">
        <v>0</v>
      </c>
    </row>
    <row r="196" spans="1:14">
      <c r="A196" s="325">
        <v>34010179</v>
      </c>
      <c r="B196" s="325" t="s">
        <v>633</v>
      </c>
      <c r="C196" s="325" t="s">
        <v>739</v>
      </c>
      <c r="D196" s="324">
        <v>1</v>
      </c>
      <c r="E196" s="324"/>
      <c r="F196" s="324">
        <v>0</v>
      </c>
      <c r="G196" s="324">
        <v>1</v>
      </c>
      <c r="H196" s="394"/>
      <c r="I196" s="324"/>
      <c r="J196" s="324"/>
      <c r="K196" s="391">
        <f t="shared" si="2"/>
        <v>0</v>
      </c>
      <c r="L196" s="324"/>
      <c r="M196" s="324">
        <v>0</v>
      </c>
      <c r="N196" s="324">
        <v>0</v>
      </c>
    </row>
    <row r="197" spans="1:14">
      <c r="A197" s="325">
        <v>34010212</v>
      </c>
      <c r="B197" s="325" t="s">
        <v>634</v>
      </c>
      <c r="C197" s="325" t="s">
        <v>739</v>
      </c>
      <c r="D197" s="324">
        <v>1</v>
      </c>
      <c r="E197" s="324"/>
      <c r="F197" s="324">
        <v>3</v>
      </c>
      <c r="G197" s="324">
        <v>4</v>
      </c>
      <c r="H197" s="394"/>
      <c r="I197" s="324">
        <v>1</v>
      </c>
      <c r="J197" s="324"/>
      <c r="K197" s="391">
        <f t="shared" ref="K197:K251" si="3">I197+J197</f>
        <v>1</v>
      </c>
      <c r="L197" s="324">
        <v>1</v>
      </c>
      <c r="M197" s="324">
        <v>0</v>
      </c>
      <c r="N197" s="324">
        <v>0</v>
      </c>
    </row>
    <row r="198" spans="1:14">
      <c r="A198" s="325">
        <v>34010211</v>
      </c>
      <c r="B198" s="325" t="s">
        <v>635</v>
      </c>
      <c r="C198" s="325" t="s">
        <v>739</v>
      </c>
      <c r="D198" s="324">
        <v>1</v>
      </c>
      <c r="E198" s="324"/>
      <c r="F198" s="324">
        <v>3</v>
      </c>
      <c r="G198" s="324">
        <v>4</v>
      </c>
      <c r="H198" s="394"/>
      <c r="I198" s="324"/>
      <c r="J198" s="324"/>
      <c r="K198" s="391">
        <f t="shared" si="3"/>
        <v>0</v>
      </c>
      <c r="L198" s="324">
        <v>1</v>
      </c>
      <c r="M198" s="324">
        <v>0</v>
      </c>
      <c r="N198" s="324">
        <v>0</v>
      </c>
    </row>
    <row r="199" spans="1:14">
      <c r="A199" s="325">
        <v>34010180</v>
      </c>
      <c r="B199" s="325" t="s">
        <v>636</v>
      </c>
      <c r="C199" s="325" t="s">
        <v>739</v>
      </c>
      <c r="D199" s="324">
        <v>1</v>
      </c>
      <c r="E199" s="324"/>
      <c r="F199" s="324">
        <v>2</v>
      </c>
      <c r="G199" s="324">
        <v>3</v>
      </c>
      <c r="H199" s="394"/>
      <c r="I199" s="324"/>
      <c r="J199" s="324"/>
      <c r="K199" s="391">
        <f t="shared" si="3"/>
        <v>0</v>
      </c>
      <c r="L199" s="324"/>
      <c r="M199" s="324">
        <v>0</v>
      </c>
      <c r="N199" s="324">
        <v>0</v>
      </c>
    </row>
    <row r="200" spans="1:14">
      <c r="A200" s="325">
        <v>34010163</v>
      </c>
      <c r="B200" s="325" t="s">
        <v>637</v>
      </c>
      <c r="C200" s="325" t="s">
        <v>739</v>
      </c>
      <c r="D200" s="324">
        <v>1</v>
      </c>
      <c r="E200" s="324"/>
      <c r="F200" s="324">
        <v>4</v>
      </c>
      <c r="G200" s="324">
        <v>5</v>
      </c>
      <c r="H200" s="394"/>
      <c r="I200" s="324"/>
      <c r="J200" s="324"/>
      <c r="K200" s="391">
        <f t="shared" si="3"/>
        <v>0</v>
      </c>
      <c r="L200" s="324"/>
      <c r="M200" s="324">
        <v>0</v>
      </c>
      <c r="N200" s="324">
        <v>0</v>
      </c>
    </row>
    <row r="201" spans="1:14">
      <c r="A201" s="325">
        <v>34010164</v>
      </c>
      <c r="B201" s="325" t="s">
        <v>638</v>
      </c>
      <c r="C201" s="325" t="s">
        <v>739</v>
      </c>
      <c r="D201" s="324">
        <v>1</v>
      </c>
      <c r="E201" s="324"/>
      <c r="F201" s="324">
        <v>1</v>
      </c>
      <c r="G201" s="324">
        <v>2</v>
      </c>
      <c r="H201" s="394"/>
      <c r="I201" s="324">
        <v>1</v>
      </c>
      <c r="J201" s="324"/>
      <c r="K201" s="391">
        <f t="shared" si="3"/>
        <v>1</v>
      </c>
      <c r="L201" s="324"/>
      <c r="M201" s="324">
        <v>0</v>
      </c>
      <c r="N201" s="324">
        <v>0</v>
      </c>
    </row>
    <row r="202" spans="1:14">
      <c r="A202" s="325">
        <v>34010175</v>
      </c>
      <c r="B202" s="325" t="s">
        <v>639</v>
      </c>
      <c r="C202" s="325" t="s">
        <v>739</v>
      </c>
      <c r="D202" s="324">
        <v>1</v>
      </c>
      <c r="E202" s="324"/>
      <c r="F202" s="324">
        <v>2</v>
      </c>
      <c r="G202" s="324">
        <v>3</v>
      </c>
      <c r="H202" s="394"/>
      <c r="I202" s="324"/>
      <c r="J202" s="324"/>
      <c r="K202" s="391">
        <f t="shared" si="3"/>
        <v>0</v>
      </c>
      <c r="L202" s="324"/>
      <c r="M202" s="324">
        <v>0</v>
      </c>
      <c r="N202" s="324">
        <v>0</v>
      </c>
    </row>
    <row r="203" spans="1:14">
      <c r="A203" s="325">
        <v>34010161</v>
      </c>
      <c r="B203" s="325" t="s">
        <v>640</v>
      </c>
      <c r="C203" s="325" t="s">
        <v>739</v>
      </c>
      <c r="D203" s="324">
        <v>1</v>
      </c>
      <c r="E203" s="324"/>
      <c r="F203" s="324">
        <v>1</v>
      </c>
      <c r="G203" s="324">
        <v>2</v>
      </c>
      <c r="H203" s="394">
        <v>1</v>
      </c>
      <c r="I203" s="324"/>
      <c r="J203" s="324"/>
      <c r="K203" s="391">
        <f t="shared" si="3"/>
        <v>0</v>
      </c>
      <c r="L203" s="324"/>
      <c r="M203" s="324">
        <v>0</v>
      </c>
      <c r="N203" s="324">
        <v>0</v>
      </c>
    </row>
    <row r="204" spans="1:14">
      <c r="A204" s="325">
        <v>34010162</v>
      </c>
      <c r="B204" s="325" t="s">
        <v>641</v>
      </c>
      <c r="C204" s="325" t="s">
        <v>739</v>
      </c>
      <c r="D204" s="324">
        <v>1</v>
      </c>
      <c r="E204" s="324"/>
      <c r="F204" s="324">
        <v>2</v>
      </c>
      <c r="G204" s="324">
        <v>3</v>
      </c>
      <c r="H204" s="394"/>
      <c r="I204" s="324"/>
      <c r="J204" s="324"/>
      <c r="K204" s="391">
        <f t="shared" si="3"/>
        <v>0</v>
      </c>
      <c r="L204" s="324"/>
      <c r="M204" s="324">
        <v>0</v>
      </c>
      <c r="N204" s="324">
        <v>0</v>
      </c>
    </row>
    <row r="205" spans="1:14">
      <c r="A205" s="325">
        <v>34010159</v>
      </c>
      <c r="B205" s="325" t="s">
        <v>642</v>
      </c>
      <c r="C205" s="325" t="s">
        <v>739</v>
      </c>
      <c r="D205" s="324">
        <v>1</v>
      </c>
      <c r="E205" s="324"/>
      <c r="F205" s="324">
        <v>2</v>
      </c>
      <c r="G205" s="324">
        <v>3</v>
      </c>
      <c r="H205" s="394"/>
      <c r="I205" s="324">
        <v>1</v>
      </c>
      <c r="J205" s="324"/>
      <c r="K205" s="391">
        <f t="shared" si="3"/>
        <v>1</v>
      </c>
      <c r="L205" s="324"/>
      <c r="M205" s="324">
        <v>0</v>
      </c>
      <c r="N205" s="324">
        <v>0</v>
      </c>
    </row>
    <row r="206" spans="1:14">
      <c r="A206" s="325">
        <v>34010160</v>
      </c>
      <c r="B206" s="325" t="s">
        <v>643</v>
      </c>
      <c r="C206" s="325" t="s">
        <v>739</v>
      </c>
      <c r="D206" s="324">
        <v>1</v>
      </c>
      <c r="E206" s="324"/>
      <c r="F206" s="324">
        <v>3</v>
      </c>
      <c r="G206" s="324">
        <v>4</v>
      </c>
      <c r="H206" s="394"/>
      <c r="I206" s="324">
        <v>1</v>
      </c>
      <c r="J206" s="324"/>
      <c r="K206" s="391">
        <f t="shared" si="3"/>
        <v>1</v>
      </c>
      <c r="L206" s="324"/>
      <c r="M206" s="324">
        <v>0</v>
      </c>
      <c r="N206" s="324">
        <v>0</v>
      </c>
    </row>
    <row r="207" spans="1:14">
      <c r="A207" s="325">
        <v>34010189</v>
      </c>
      <c r="B207" s="325" t="s">
        <v>727</v>
      </c>
      <c r="C207" s="325" t="s">
        <v>739</v>
      </c>
      <c r="D207" s="324">
        <v>1</v>
      </c>
      <c r="E207" s="324"/>
      <c r="F207" s="324">
        <v>16</v>
      </c>
      <c r="G207" s="324">
        <v>17</v>
      </c>
      <c r="H207" s="394"/>
      <c r="I207" s="324"/>
      <c r="J207" s="324"/>
      <c r="K207" s="391">
        <f t="shared" si="3"/>
        <v>0</v>
      </c>
      <c r="L207" s="324">
        <v>1</v>
      </c>
      <c r="M207" s="324">
        <v>0</v>
      </c>
      <c r="N207" s="324">
        <v>0</v>
      </c>
    </row>
    <row r="208" spans="1:14">
      <c r="A208" s="325">
        <v>34010165</v>
      </c>
      <c r="B208" s="325" t="s">
        <v>644</v>
      </c>
      <c r="C208" s="325" t="s">
        <v>739</v>
      </c>
      <c r="D208" s="324">
        <v>1</v>
      </c>
      <c r="E208" s="324"/>
      <c r="F208" s="324">
        <v>9</v>
      </c>
      <c r="G208" s="324">
        <v>10</v>
      </c>
      <c r="H208" s="394"/>
      <c r="I208" s="324"/>
      <c r="J208" s="324"/>
      <c r="K208" s="391">
        <f t="shared" si="3"/>
        <v>0</v>
      </c>
      <c r="L208" s="324">
        <v>1</v>
      </c>
      <c r="M208" s="324">
        <v>0</v>
      </c>
      <c r="N208" s="324">
        <v>0</v>
      </c>
    </row>
    <row r="209" spans="1:14">
      <c r="A209" s="325">
        <v>34010166</v>
      </c>
      <c r="B209" s="325" t="s">
        <v>645</v>
      </c>
      <c r="C209" s="325" t="s">
        <v>739</v>
      </c>
      <c r="D209" s="324">
        <v>1</v>
      </c>
      <c r="E209" s="324"/>
      <c r="F209" s="324">
        <v>2</v>
      </c>
      <c r="G209" s="324">
        <v>3</v>
      </c>
      <c r="H209" s="394">
        <v>1</v>
      </c>
      <c r="I209" s="324">
        <v>1</v>
      </c>
      <c r="J209" s="324"/>
      <c r="K209" s="391">
        <f t="shared" si="3"/>
        <v>1</v>
      </c>
      <c r="L209" s="324"/>
      <c r="M209" s="324">
        <v>0</v>
      </c>
      <c r="N209" s="324">
        <v>0</v>
      </c>
    </row>
    <row r="210" spans="1:14">
      <c r="A210" s="325">
        <v>34010188</v>
      </c>
      <c r="B210" s="325" t="s">
        <v>646</v>
      </c>
      <c r="C210" s="325" t="s">
        <v>739</v>
      </c>
      <c r="D210" s="324">
        <v>1</v>
      </c>
      <c r="E210" s="324"/>
      <c r="F210" s="324">
        <v>2</v>
      </c>
      <c r="G210" s="324">
        <v>3</v>
      </c>
      <c r="H210" s="394"/>
      <c r="I210" s="324"/>
      <c r="J210" s="324"/>
      <c r="K210" s="391">
        <f t="shared" si="3"/>
        <v>0</v>
      </c>
      <c r="L210" s="324">
        <v>1</v>
      </c>
      <c r="M210" s="324">
        <v>0</v>
      </c>
      <c r="N210" s="324">
        <v>0</v>
      </c>
    </row>
    <row r="211" spans="1:14">
      <c r="A211" s="325">
        <v>34010187</v>
      </c>
      <c r="B211" s="325" t="s">
        <v>647</v>
      </c>
      <c r="C211" s="325" t="s">
        <v>739</v>
      </c>
      <c r="D211" s="324">
        <v>1</v>
      </c>
      <c r="E211" s="324"/>
      <c r="F211" s="324">
        <v>2</v>
      </c>
      <c r="G211" s="324">
        <v>3</v>
      </c>
      <c r="H211" s="394"/>
      <c r="I211" s="324"/>
      <c r="J211" s="324"/>
      <c r="K211" s="391">
        <f t="shared" si="3"/>
        <v>0</v>
      </c>
      <c r="L211" s="324"/>
      <c r="M211" s="324">
        <v>0</v>
      </c>
      <c r="N211" s="324">
        <v>0</v>
      </c>
    </row>
    <row r="212" spans="1:14">
      <c r="A212" s="325">
        <v>34010167</v>
      </c>
      <c r="B212" s="325" t="s">
        <v>648</v>
      </c>
      <c r="C212" s="325" t="s">
        <v>739</v>
      </c>
      <c r="D212" s="324">
        <v>1</v>
      </c>
      <c r="E212" s="324"/>
      <c r="F212" s="324">
        <v>2</v>
      </c>
      <c r="G212" s="324">
        <v>3</v>
      </c>
      <c r="H212" s="394"/>
      <c r="I212" s="324"/>
      <c r="J212" s="324"/>
      <c r="K212" s="391">
        <f t="shared" si="3"/>
        <v>0</v>
      </c>
      <c r="L212" s="324">
        <v>1</v>
      </c>
      <c r="M212" s="324">
        <v>0</v>
      </c>
      <c r="N212" s="324">
        <v>0</v>
      </c>
    </row>
    <row r="213" spans="1:14">
      <c r="A213" s="325">
        <v>34010181</v>
      </c>
      <c r="B213" s="325" t="s">
        <v>649</v>
      </c>
      <c r="C213" s="325" t="s">
        <v>739</v>
      </c>
      <c r="D213" s="324">
        <v>1</v>
      </c>
      <c r="E213" s="324"/>
      <c r="F213" s="324">
        <v>2</v>
      </c>
      <c r="G213" s="324">
        <v>3</v>
      </c>
      <c r="H213" s="394"/>
      <c r="I213" s="324"/>
      <c r="J213" s="324"/>
      <c r="K213" s="391">
        <f t="shared" si="3"/>
        <v>0</v>
      </c>
      <c r="L213" s="324"/>
      <c r="M213" s="324">
        <v>0</v>
      </c>
      <c r="N213" s="324">
        <v>1</v>
      </c>
    </row>
    <row r="214" spans="1:14">
      <c r="A214" s="325">
        <v>34010199</v>
      </c>
      <c r="B214" s="325" t="s">
        <v>728</v>
      </c>
      <c r="C214" s="325" t="s">
        <v>739</v>
      </c>
      <c r="D214" s="324">
        <v>1</v>
      </c>
      <c r="E214" s="324"/>
      <c r="F214" s="324">
        <v>12</v>
      </c>
      <c r="G214" s="324">
        <v>13</v>
      </c>
      <c r="H214" s="394">
        <v>1</v>
      </c>
      <c r="I214" s="324"/>
      <c r="J214" s="324"/>
      <c r="K214" s="391">
        <f t="shared" si="3"/>
        <v>0</v>
      </c>
      <c r="L214" s="324">
        <v>1</v>
      </c>
      <c r="M214" s="324">
        <v>0</v>
      </c>
      <c r="N214" s="324">
        <v>0</v>
      </c>
    </row>
    <row r="215" spans="1:14">
      <c r="A215" s="325">
        <v>34010200</v>
      </c>
      <c r="B215" s="325" t="s">
        <v>729</v>
      </c>
      <c r="C215" s="325" t="s">
        <v>739</v>
      </c>
      <c r="D215" s="324">
        <v>1</v>
      </c>
      <c r="E215" s="324"/>
      <c r="F215" s="324">
        <v>18</v>
      </c>
      <c r="G215" s="324">
        <v>19</v>
      </c>
      <c r="H215" s="394">
        <v>1</v>
      </c>
      <c r="I215" s="324"/>
      <c r="J215" s="324"/>
      <c r="K215" s="391">
        <f t="shared" si="3"/>
        <v>0</v>
      </c>
      <c r="L215" s="324">
        <v>2</v>
      </c>
      <c r="M215" s="324">
        <v>0</v>
      </c>
      <c r="N215" s="324">
        <v>0</v>
      </c>
    </row>
    <row r="216" spans="1:14">
      <c r="A216" s="325">
        <v>34010201</v>
      </c>
      <c r="B216" s="325" t="s">
        <v>650</v>
      </c>
      <c r="C216" s="325" t="s">
        <v>739</v>
      </c>
      <c r="D216" s="324">
        <v>1</v>
      </c>
      <c r="E216" s="324"/>
      <c r="F216" s="324">
        <v>3</v>
      </c>
      <c r="G216" s="324">
        <v>4</v>
      </c>
      <c r="H216" s="394">
        <v>2</v>
      </c>
      <c r="I216" s="324"/>
      <c r="J216" s="324"/>
      <c r="K216" s="391">
        <f t="shared" si="3"/>
        <v>0</v>
      </c>
      <c r="L216" s="324"/>
      <c r="M216" s="324">
        <v>0</v>
      </c>
      <c r="N216" s="324">
        <v>0</v>
      </c>
    </row>
    <row r="217" spans="1:14">
      <c r="A217" s="325">
        <v>34010202</v>
      </c>
      <c r="B217" s="325" t="s">
        <v>730</v>
      </c>
      <c r="C217" s="325" t="s">
        <v>739</v>
      </c>
      <c r="D217" s="324">
        <v>1</v>
      </c>
      <c r="E217" s="324"/>
      <c r="F217" s="324">
        <v>13</v>
      </c>
      <c r="G217" s="324">
        <v>14</v>
      </c>
      <c r="H217" s="394">
        <v>1</v>
      </c>
      <c r="I217" s="324"/>
      <c r="J217" s="324"/>
      <c r="K217" s="391">
        <f t="shared" si="3"/>
        <v>0</v>
      </c>
      <c r="L217" s="324"/>
      <c r="M217" s="324">
        <v>0</v>
      </c>
      <c r="N217" s="324">
        <v>0</v>
      </c>
    </row>
    <row r="218" spans="1:14">
      <c r="A218" s="325">
        <v>34010203</v>
      </c>
      <c r="B218" s="325" t="s">
        <v>651</v>
      </c>
      <c r="C218" s="325" t="s">
        <v>739</v>
      </c>
      <c r="D218" s="324">
        <v>1</v>
      </c>
      <c r="E218" s="324"/>
      <c r="F218" s="324">
        <v>4</v>
      </c>
      <c r="G218" s="324">
        <v>5</v>
      </c>
      <c r="H218" s="394">
        <v>1</v>
      </c>
      <c r="I218" s="324"/>
      <c r="J218" s="324"/>
      <c r="K218" s="391">
        <f t="shared" si="3"/>
        <v>0</v>
      </c>
      <c r="L218" s="324"/>
      <c r="M218" s="324">
        <v>0</v>
      </c>
      <c r="N218" s="324">
        <v>0</v>
      </c>
    </row>
    <row r="219" spans="1:14">
      <c r="A219" s="325">
        <v>34010174</v>
      </c>
      <c r="B219" s="325" t="s">
        <v>652</v>
      </c>
      <c r="C219" s="325" t="s">
        <v>739</v>
      </c>
      <c r="D219" s="324">
        <v>1</v>
      </c>
      <c r="E219" s="324"/>
      <c r="F219" s="324">
        <v>3</v>
      </c>
      <c r="G219" s="324">
        <v>4</v>
      </c>
      <c r="H219" s="394"/>
      <c r="I219" s="324"/>
      <c r="J219" s="324"/>
      <c r="K219" s="391">
        <f t="shared" si="3"/>
        <v>0</v>
      </c>
      <c r="L219" s="324"/>
      <c r="M219" s="324">
        <v>0</v>
      </c>
      <c r="N219" s="324">
        <v>0</v>
      </c>
    </row>
    <row r="220" spans="1:14">
      <c r="A220" s="325">
        <v>34010197</v>
      </c>
      <c r="B220" s="325" t="s">
        <v>731</v>
      </c>
      <c r="C220" s="325" t="s">
        <v>739</v>
      </c>
      <c r="D220" s="324">
        <v>1</v>
      </c>
      <c r="E220" s="324"/>
      <c r="F220" s="324">
        <v>9</v>
      </c>
      <c r="G220" s="324">
        <v>10</v>
      </c>
      <c r="H220" s="394"/>
      <c r="I220" s="324"/>
      <c r="J220" s="324"/>
      <c r="K220" s="391">
        <f t="shared" si="3"/>
        <v>0</v>
      </c>
      <c r="L220" s="324"/>
      <c r="M220" s="324">
        <v>0</v>
      </c>
      <c r="N220" s="324">
        <v>0</v>
      </c>
    </row>
    <row r="221" spans="1:14">
      <c r="A221" s="325">
        <v>34010198</v>
      </c>
      <c r="B221" s="325" t="s">
        <v>653</v>
      </c>
      <c r="C221" s="325" t="s">
        <v>739</v>
      </c>
      <c r="D221" s="324">
        <v>1</v>
      </c>
      <c r="E221" s="324"/>
      <c r="F221" s="324">
        <v>3</v>
      </c>
      <c r="G221" s="324">
        <v>4</v>
      </c>
      <c r="H221" s="394"/>
      <c r="I221" s="324">
        <v>1</v>
      </c>
      <c r="J221" s="324"/>
      <c r="K221" s="391">
        <f t="shared" si="3"/>
        <v>1</v>
      </c>
      <c r="L221" s="324">
        <v>1</v>
      </c>
      <c r="M221" s="324">
        <v>0</v>
      </c>
      <c r="N221" s="324">
        <v>0</v>
      </c>
    </row>
    <row r="222" spans="1:14">
      <c r="A222" s="325">
        <v>34010195</v>
      </c>
      <c r="B222" s="325" t="s">
        <v>732</v>
      </c>
      <c r="C222" s="325" t="s">
        <v>739</v>
      </c>
      <c r="D222" s="324">
        <v>1</v>
      </c>
      <c r="E222" s="324"/>
      <c r="F222" s="324">
        <v>7</v>
      </c>
      <c r="G222" s="324">
        <v>8</v>
      </c>
      <c r="H222" s="394">
        <v>1</v>
      </c>
      <c r="I222" s="324">
        <v>2</v>
      </c>
      <c r="J222" s="324"/>
      <c r="K222" s="391">
        <f t="shared" si="3"/>
        <v>2</v>
      </c>
      <c r="L222" s="324">
        <v>1</v>
      </c>
      <c r="M222" s="324">
        <v>0</v>
      </c>
      <c r="N222" s="324">
        <v>0</v>
      </c>
    </row>
    <row r="223" spans="1:14">
      <c r="A223" s="325">
        <v>34010196</v>
      </c>
      <c r="B223" s="325" t="s">
        <v>654</v>
      </c>
      <c r="C223" s="325" t="s">
        <v>739</v>
      </c>
      <c r="D223" s="324">
        <v>1</v>
      </c>
      <c r="E223" s="324"/>
      <c r="F223" s="324">
        <v>2</v>
      </c>
      <c r="G223" s="324">
        <v>3</v>
      </c>
      <c r="H223" s="394"/>
      <c r="I223" s="324"/>
      <c r="J223" s="324"/>
      <c r="K223" s="391">
        <f t="shared" si="3"/>
        <v>0</v>
      </c>
      <c r="L223" s="324"/>
      <c r="M223" s="324">
        <v>0</v>
      </c>
      <c r="N223" s="324">
        <v>0</v>
      </c>
    </row>
    <row r="224" spans="1:14">
      <c r="A224" s="325">
        <v>34010190</v>
      </c>
      <c r="B224" s="325" t="s">
        <v>733</v>
      </c>
      <c r="C224" s="325" t="s">
        <v>739</v>
      </c>
      <c r="D224" s="324">
        <v>1</v>
      </c>
      <c r="E224" s="324"/>
      <c r="F224" s="324">
        <v>7</v>
      </c>
      <c r="G224" s="324">
        <v>8</v>
      </c>
      <c r="H224" s="394"/>
      <c r="I224" s="324"/>
      <c r="J224" s="324"/>
      <c r="K224" s="391">
        <f t="shared" si="3"/>
        <v>0</v>
      </c>
      <c r="L224" s="324"/>
      <c r="M224" s="324">
        <v>0</v>
      </c>
      <c r="N224" s="324">
        <v>0</v>
      </c>
    </row>
    <row r="225" spans="1:14">
      <c r="A225" s="325">
        <v>34010191</v>
      </c>
      <c r="B225" s="325" t="s">
        <v>655</v>
      </c>
      <c r="C225" s="325" t="s">
        <v>739</v>
      </c>
      <c r="D225" s="324">
        <v>1</v>
      </c>
      <c r="E225" s="324"/>
      <c r="F225" s="324">
        <v>4</v>
      </c>
      <c r="G225" s="324">
        <v>5</v>
      </c>
      <c r="H225" s="394"/>
      <c r="I225" s="324"/>
      <c r="J225" s="324"/>
      <c r="K225" s="391">
        <f t="shared" si="3"/>
        <v>0</v>
      </c>
      <c r="L225" s="324">
        <v>1</v>
      </c>
      <c r="M225" s="324">
        <v>0</v>
      </c>
      <c r="N225" s="324">
        <v>0</v>
      </c>
    </row>
    <row r="226" spans="1:14">
      <c r="A226" s="325">
        <v>34010148</v>
      </c>
      <c r="B226" s="325" t="s">
        <v>656</v>
      </c>
      <c r="C226" s="325" t="s">
        <v>739</v>
      </c>
      <c r="D226" s="324">
        <v>1</v>
      </c>
      <c r="E226" s="324"/>
      <c r="F226" s="324">
        <v>3</v>
      </c>
      <c r="G226" s="324">
        <v>4</v>
      </c>
      <c r="H226" s="394"/>
      <c r="I226" s="324"/>
      <c r="J226" s="324"/>
      <c r="K226" s="391">
        <f t="shared" si="3"/>
        <v>0</v>
      </c>
      <c r="L226" s="324"/>
      <c r="M226" s="324">
        <v>0</v>
      </c>
      <c r="N226" s="324">
        <v>0</v>
      </c>
    </row>
    <row r="227" spans="1:14">
      <c r="A227" s="325">
        <v>34010253</v>
      </c>
      <c r="B227" s="325" t="s">
        <v>734</v>
      </c>
      <c r="C227" s="325" t="s">
        <v>740</v>
      </c>
      <c r="D227" s="324">
        <v>1</v>
      </c>
      <c r="E227" s="324"/>
      <c r="F227" s="324">
        <v>13</v>
      </c>
      <c r="G227" s="324">
        <v>14</v>
      </c>
      <c r="H227" s="394"/>
      <c r="I227" s="324"/>
      <c r="J227" s="324"/>
      <c r="K227" s="391">
        <f t="shared" si="3"/>
        <v>0</v>
      </c>
      <c r="L227" s="324">
        <v>3</v>
      </c>
      <c r="M227" s="324">
        <v>0</v>
      </c>
      <c r="N227" s="324">
        <v>0</v>
      </c>
    </row>
    <row r="228" spans="1:14">
      <c r="A228" s="325">
        <v>34010254</v>
      </c>
      <c r="B228" s="325" t="s">
        <v>657</v>
      </c>
      <c r="C228" s="325" t="s">
        <v>740</v>
      </c>
      <c r="D228" s="324">
        <v>1</v>
      </c>
      <c r="E228" s="324"/>
      <c r="F228" s="324">
        <v>6</v>
      </c>
      <c r="G228" s="324">
        <v>7</v>
      </c>
      <c r="H228" s="394"/>
      <c r="I228" s="324"/>
      <c r="J228" s="324"/>
      <c r="K228" s="391">
        <f t="shared" si="3"/>
        <v>0</v>
      </c>
      <c r="L228" s="324"/>
      <c r="M228" s="324">
        <v>0</v>
      </c>
      <c r="N228" s="324">
        <v>0</v>
      </c>
    </row>
    <row r="229" spans="1:14">
      <c r="A229" s="325">
        <v>34010255</v>
      </c>
      <c r="B229" s="325" t="s">
        <v>658</v>
      </c>
      <c r="C229" s="325" t="s">
        <v>740</v>
      </c>
      <c r="D229" s="324">
        <v>1</v>
      </c>
      <c r="E229" s="324"/>
      <c r="F229" s="324">
        <v>2</v>
      </c>
      <c r="G229" s="324">
        <v>3</v>
      </c>
      <c r="H229" s="394"/>
      <c r="I229" s="324">
        <v>1</v>
      </c>
      <c r="J229" s="324"/>
      <c r="K229" s="391">
        <f t="shared" si="3"/>
        <v>1</v>
      </c>
      <c r="L229" s="324"/>
      <c r="M229" s="324">
        <v>0</v>
      </c>
      <c r="N229" s="324">
        <v>0</v>
      </c>
    </row>
    <row r="230" spans="1:14">
      <c r="A230" s="325">
        <v>34010251</v>
      </c>
      <c r="B230" s="325" t="s">
        <v>659</v>
      </c>
      <c r="C230" s="325" t="s">
        <v>740</v>
      </c>
      <c r="D230" s="324">
        <v>1</v>
      </c>
      <c r="E230" s="324"/>
      <c r="F230" s="324">
        <v>2</v>
      </c>
      <c r="G230" s="324">
        <v>3</v>
      </c>
      <c r="H230" s="394"/>
      <c r="I230" s="324"/>
      <c r="J230" s="324"/>
      <c r="K230" s="391">
        <f t="shared" si="3"/>
        <v>0</v>
      </c>
      <c r="L230" s="324"/>
      <c r="M230" s="324">
        <v>0</v>
      </c>
      <c r="N230" s="324">
        <v>0</v>
      </c>
    </row>
    <row r="231" spans="1:14">
      <c r="A231" s="325">
        <v>34010252</v>
      </c>
      <c r="B231" s="325" t="s">
        <v>660</v>
      </c>
      <c r="C231" s="325" t="s">
        <v>740</v>
      </c>
      <c r="D231" s="324">
        <v>1</v>
      </c>
      <c r="E231" s="324"/>
      <c r="F231" s="324">
        <v>2</v>
      </c>
      <c r="G231" s="324">
        <v>3</v>
      </c>
      <c r="H231" s="394">
        <v>1</v>
      </c>
      <c r="I231" s="324"/>
      <c r="J231" s="324"/>
      <c r="K231" s="391">
        <f t="shared" si="3"/>
        <v>0</v>
      </c>
      <c r="L231" s="324"/>
      <c r="M231" s="324">
        <v>0</v>
      </c>
      <c r="N231" s="324">
        <v>0</v>
      </c>
    </row>
    <row r="232" spans="1:14">
      <c r="A232" s="325">
        <v>34010231</v>
      </c>
      <c r="B232" s="325" t="s">
        <v>661</v>
      </c>
      <c r="C232" s="325" t="s">
        <v>740</v>
      </c>
      <c r="D232" s="324">
        <v>1</v>
      </c>
      <c r="E232" s="324"/>
      <c r="F232" s="324">
        <v>2</v>
      </c>
      <c r="G232" s="324">
        <v>3</v>
      </c>
      <c r="H232" s="394"/>
      <c r="I232" s="324"/>
      <c r="J232" s="324"/>
      <c r="K232" s="391">
        <f t="shared" si="3"/>
        <v>0</v>
      </c>
      <c r="L232" s="324"/>
      <c r="M232" s="324">
        <v>0</v>
      </c>
      <c r="N232" s="324">
        <v>0</v>
      </c>
    </row>
    <row r="233" spans="1:14">
      <c r="A233" s="325">
        <v>34010232</v>
      </c>
      <c r="B233" s="325" t="s">
        <v>662</v>
      </c>
      <c r="C233" s="325" t="s">
        <v>740</v>
      </c>
      <c r="D233" s="324">
        <v>1</v>
      </c>
      <c r="E233" s="324"/>
      <c r="F233" s="324">
        <v>6</v>
      </c>
      <c r="G233" s="324">
        <v>7</v>
      </c>
      <c r="H233" s="394">
        <v>1</v>
      </c>
      <c r="I233" s="324">
        <v>1</v>
      </c>
      <c r="J233" s="324"/>
      <c r="K233" s="391">
        <f t="shared" si="3"/>
        <v>1</v>
      </c>
      <c r="L233" s="324">
        <v>1</v>
      </c>
      <c r="M233" s="324">
        <v>0</v>
      </c>
      <c r="N233" s="324">
        <v>0</v>
      </c>
    </row>
    <row r="234" spans="1:14">
      <c r="A234" s="325">
        <v>34010233</v>
      </c>
      <c r="B234" s="325" t="s">
        <v>663</v>
      </c>
      <c r="C234" s="325" t="s">
        <v>740</v>
      </c>
      <c r="D234" s="324">
        <v>1</v>
      </c>
      <c r="E234" s="324"/>
      <c r="F234" s="324">
        <v>4</v>
      </c>
      <c r="G234" s="324">
        <v>5</v>
      </c>
      <c r="H234" s="394"/>
      <c r="I234" s="324"/>
      <c r="J234" s="324"/>
      <c r="K234" s="391">
        <f t="shared" si="3"/>
        <v>0</v>
      </c>
      <c r="L234" s="324">
        <v>1</v>
      </c>
      <c r="M234" s="324">
        <v>0</v>
      </c>
      <c r="N234" s="324">
        <v>0</v>
      </c>
    </row>
    <row r="235" spans="1:14">
      <c r="A235" s="325">
        <v>34010234</v>
      </c>
      <c r="B235" s="325" t="s">
        <v>664</v>
      </c>
      <c r="C235" s="325" t="s">
        <v>740</v>
      </c>
      <c r="D235" s="324">
        <v>1</v>
      </c>
      <c r="E235" s="324"/>
      <c r="F235" s="324">
        <v>2</v>
      </c>
      <c r="G235" s="324">
        <v>3</v>
      </c>
      <c r="H235" s="394"/>
      <c r="I235" s="324">
        <v>1</v>
      </c>
      <c r="J235" s="324"/>
      <c r="K235" s="391">
        <f t="shared" si="3"/>
        <v>1</v>
      </c>
      <c r="L235" s="324"/>
      <c r="M235" s="324">
        <v>0</v>
      </c>
      <c r="N235" s="324">
        <v>0</v>
      </c>
    </row>
    <row r="236" spans="1:14">
      <c r="A236" s="325">
        <v>34010235</v>
      </c>
      <c r="B236" s="325" t="s">
        <v>735</v>
      </c>
      <c r="C236" s="325" t="s">
        <v>740</v>
      </c>
      <c r="D236" s="324">
        <v>1</v>
      </c>
      <c r="E236" s="324"/>
      <c r="F236" s="324">
        <v>11</v>
      </c>
      <c r="G236" s="324">
        <v>12</v>
      </c>
      <c r="H236" s="394">
        <v>1</v>
      </c>
      <c r="I236" s="324"/>
      <c r="J236" s="324"/>
      <c r="K236" s="391">
        <f t="shared" si="3"/>
        <v>0</v>
      </c>
      <c r="L236" s="324">
        <v>1</v>
      </c>
      <c r="M236" s="324">
        <v>0</v>
      </c>
      <c r="N236" s="324">
        <v>0</v>
      </c>
    </row>
    <row r="237" spans="1:14">
      <c r="A237" s="325">
        <v>34010236</v>
      </c>
      <c r="B237" s="325" t="s">
        <v>665</v>
      </c>
      <c r="C237" s="325" t="s">
        <v>740</v>
      </c>
      <c r="D237" s="324">
        <v>1</v>
      </c>
      <c r="E237" s="324"/>
      <c r="F237" s="324">
        <v>7</v>
      </c>
      <c r="G237" s="324">
        <v>8</v>
      </c>
      <c r="H237" s="394"/>
      <c r="I237" s="324"/>
      <c r="J237" s="324"/>
      <c r="K237" s="391">
        <f t="shared" si="3"/>
        <v>0</v>
      </c>
      <c r="L237" s="324"/>
      <c r="M237" s="324">
        <v>0</v>
      </c>
      <c r="N237" s="324">
        <v>0</v>
      </c>
    </row>
    <row r="238" spans="1:14">
      <c r="A238" s="325">
        <v>34010237</v>
      </c>
      <c r="B238" s="325" t="s">
        <v>666</v>
      </c>
      <c r="C238" s="325" t="s">
        <v>740</v>
      </c>
      <c r="D238" s="324">
        <v>1</v>
      </c>
      <c r="E238" s="324"/>
      <c r="F238" s="324">
        <v>2</v>
      </c>
      <c r="G238" s="324">
        <v>3</v>
      </c>
      <c r="H238" s="394"/>
      <c r="I238" s="324"/>
      <c r="J238" s="324"/>
      <c r="K238" s="391">
        <f t="shared" si="3"/>
        <v>0</v>
      </c>
      <c r="L238" s="324"/>
      <c r="M238" s="324">
        <v>0</v>
      </c>
      <c r="N238" s="324">
        <v>0</v>
      </c>
    </row>
    <row r="239" spans="1:14">
      <c r="A239" s="325">
        <v>34010238</v>
      </c>
      <c r="B239" s="325" t="s">
        <v>667</v>
      </c>
      <c r="C239" s="325" t="s">
        <v>740</v>
      </c>
      <c r="D239" s="324">
        <v>1</v>
      </c>
      <c r="E239" s="324"/>
      <c r="F239" s="324">
        <v>4</v>
      </c>
      <c r="G239" s="324">
        <v>5</v>
      </c>
      <c r="H239" s="394"/>
      <c r="I239" s="324">
        <v>1</v>
      </c>
      <c r="J239" s="324"/>
      <c r="K239" s="391">
        <f t="shared" si="3"/>
        <v>1</v>
      </c>
      <c r="L239" s="324"/>
      <c r="M239" s="324">
        <v>0</v>
      </c>
      <c r="N239" s="324">
        <v>0</v>
      </c>
    </row>
    <row r="240" spans="1:14">
      <c r="A240" s="325">
        <v>34010239</v>
      </c>
      <c r="B240" s="325" t="s">
        <v>668</v>
      </c>
      <c r="C240" s="325" t="s">
        <v>740</v>
      </c>
      <c r="D240" s="324">
        <v>1</v>
      </c>
      <c r="E240" s="324"/>
      <c r="F240" s="324">
        <v>2</v>
      </c>
      <c r="G240" s="324">
        <v>3</v>
      </c>
      <c r="H240" s="394"/>
      <c r="I240" s="324"/>
      <c r="J240" s="324"/>
      <c r="K240" s="391">
        <f t="shared" si="3"/>
        <v>0</v>
      </c>
      <c r="L240" s="324"/>
      <c r="M240" s="324">
        <v>0</v>
      </c>
      <c r="N240" s="324">
        <v>0</v>
      </c>
    </row>
    <row r="241" spans="1:14">
      <c r="A241" s="325">
        <v>34010240</v>
      </c>
      <c r="B241" s="325" t="s">
        <v>669</v>
      </c>
      <c r="C241" s="325" t="s">
        <v>740</v>
      </c>
      <c r="D241" s="324">
        <v>1</v>
      </c>
      <c r="E241" s="324"/>
      <c r="F241" s="324">
        <v>2</v>
      </c>
      <c r="G241" s="324">
        <v>3</v>
      </c>
      <c r="H241" s="394"/>
      <c r="I241" s="324"/>
      <c r="J241" s="324"/>
      <c r="K241" s="391">
        <f t="shared" si="3"/>
        <v>0</v>
      </c>
      <c r="L241" s="324">
        <v>1</v>
      </c>
      <c r="M241" s="324">
        <v>0</v>
      </c>
      <c r="N241" s="324">
        <v>0</v>
      </c>
    </row>
    <row r="242" spans="1:14">
      <c r="A242" s="325">
        <v>34010241</v>
      </c>
      <c r="B242" s="325" t="s">
        <v>670</v>
      </c>
      <c r="C242" s="325" t="s">
        <v>740</v>
      </c>
      <c r="D242" s="324">
        <v>1</v>
      </c>
      <c r="E242" s="324"/>
      <c r="F242" s="324">
        <v>2</v>
      </c>
      <c r="G242" s="324">
        <v>3</v>
      </c>
      <c r="H242" s="394"/>
      <c r="I242" s="324">
        <v>1</v>
      </c>
      <c r="J242" s="324"/>
      <c r="K242" s="391">
        <f t="shared" si="3"/>
        <v>1</v>
      </c>
      <c r="L242" s="324"/>
      <c r="M242" s="324">
        <v>0</v>
      </c>
      <c r="N242" s="324">
        <v>0</v>
      </c>
    </row>
    <row r="243" spans="1:14">
      <c r="A243" s="325">
        <v>34010242</v>
      </c>
      <c r="B243" s="325" t="s">
        <v>671</v>
      </c>
      <c r="C243" s="325" t="s">
        <v>740</v>
      </c>
      <c r="D243" s="324">
        <v>1</v>
      </c>
      <c r="E243" s="324"/>
      <c r="F243" s="324">
        <v>2</v>
      </c>
      <c r="G243" s="324">
        <v>3</v>
      </c>
      <c r="H243" s="394"/>
      <c r="I243" s="324"/>
      <c r="J243" s="324"/>
      <c r="K243" s="391">
        <f t="shared" si="3"/>
        <v>0</v>
      </c>
      <c r="L243" s="324"/>
      <c r="M243" s="324">
        <v>0</v>
      </c>
      <c r="N243" s="324">
        <v>0</v>
      </c>
    </row>
    <row r="244" spans="1:14">
      <c r="A244" s="325">
        <v>34010243</v>
      </c>
      <c r="B244" s="325" t="s">
        <v>672</v>
      </c>
      <c r="C244" s="325" t="s">
        <v>740</v>
      </c>
      <c r="D244" s="324">
        <v>1</v>
      </c>
      <c r="E244" s="324"/>
      <c r="F244" s="324">
        <v>2</v>
      </c>
      <c r="G244" s="324">
        <v>3</v>
      </c>
      <c r="H244" s="394"/>
      <c r="I244" s="324">
        <v>1</v>
      </c>
      <c r="J244" s="324"/>
      <c r="K244" s="391">
        <f t="shared" si="3"/>
        <v>1</v>
      </c>
      <c r="L244" s="324"/>
      <c r="M244" s="324">
        <v>0</v>
      </c>
      <c r="N244" s="324">
        <v>0</v>
      </c>
    </row>
    <row r="245" spans="1:14">
      <c r="A245" s="325">
        <v>34010244</v>
      </c>
      <c r="B245" s="325" t="s">
        <v>673</v>
      </c>
      <c r="C245" s="325" t="s">
        <v>740</v>
      </c>
      <c r="D245" s="324">
        <v>1</v>
      </c>
      <c r="E245" s="324"/>
      <c r="F245" s="324">
        <v>5</v>
      </c>
      <c r="G245" s="324">
        <v>6</v>
      </c>
      <c r="H245" s="394">
        <v>1</v>
      </c>
      <c r="I245" s="324"/>
      <c r="J245" s="324"/>
      <c r="K245" s="391">
        <f t="shared" si="3"/>
        <v>0</v>
      </c>
      <c r="L245" s="324"/>
      <c r="M245" s="324">
        <v>0</v>
      </c>
      <c r="N245" s="324">
        <v>0</v>
      </c>
    </row>
    <row r="246" spans="1:14">
      <c r="A246" s="325">
        <v>34010245</v>
      </c>
      <c r="B246" s="325" t="s">
        <v>674</v>
      </c>
      <c r="C246" s="325" t="s">
        <v>740</v>
      </c>
      <c r="D246" s="324">
        <v>1</v>
      </c>
      <c r="E246" s="324"/>
      <c r="F246" s="324">
        <v>2</v>
      </c>
      <c r="G246" s="324">
        <v>3</v>
      </c>
      <c r="H246" s="394">
        <v>1</v>
      </c>
      <c r="I246" s="324"/>
      <c r="J246" s="324"/>
      <c r="K246" s="391">
        <f t="shared" si="3"/>
        <v>0</v>
      </c>
      <c r="L246" s="324"/>
      <c r="M246" s="324">
        <v>0</v>
      </c>
      <c r="N246" s="324">
        <v>0</v>
      </c>
    </row>
    <row r="247" spans="1:14">
      <c r="A247" s="325">
        <v>34010246</v>
      </c>
      <c r="B247" s="325" t="s">
        <v>675</v>
      </c>
      <c r="C247" s="325" t="s">
        <v>740</v>
      </c>
      <c r="D247" s="324">
        <v>1</v>
      </c>
      <c r="E247" s="324"/>
      <c r="F247" s="324">
        <v>2</v>
      </c>
      <c r="G247" s="324">
        <v>3</v>
      </c>
      <c r="H247" s="394">
        <v>1</v>
      </c>
      <c r="I247" s="324"/>
      <c r="J247" s="324"/>
      <c r="K247" s="391">
        <f t="shared" si="3"/>
        <v>0</v>
      </c>
      <c r="L247" s="324"/>
      <c r="M247" s="324">
        <v>0</v>
      </c>
      <c r="N247" s="324">
        <v>0</v>
      </c>
    </row>
    <row r="248" spans="1:14">
      <c r="A248" s="325">
        <v>34010247</v>
      </c>
      <c r="B248" s="325" t="s">
        <v>676</v>
      </c>
      <c r="C248" s="325" t="s">
        <v>740</v>
      </c>
      <c r="D248" s="324">
        <v>1</v>
      </c>
      <c r="E248" s="324"/>
      <c r="F248" s="324">
        <v>2</v>
      </c>
      <c r="G248" s="324">
        <v>3</v>
      </c>
      <c r="H248" s="394"/>
      <c r="I248" s="324">
        <v>1</v>
      </c>
      <c r="J248" s="324"/>
      <c r="K248" s="391">
        <f t="shared" si="3"/>
        <v>1</v>
      </c>
      <c r="L248" s="324"/>
      <c r="M248" s="324">
        <v>0</v>
      </c>
      <c r="N248" s="324">
        <v>0</v>
      </c>
    </row>
    <row r="249" spans="1:14">
      <c r="A249" s="325">
        <v>34010248</v>
      </c>
      <c r="B249" s="325" t="s">
        <v>677</v>
      </c>
      <c r="C249" s="325" t="s">
        <v>740</v>
      </c>
      <c r="D249" s="324">
        <v>1</v>
      </c>
      <c r="E249" s="324"/>
      <c r="F249" s="324">
        <v>2</v>
      </c>
      <c r="G249" s="324">
        <v>3</v>
      </c>
      <c r="H249" s="394">
        <v>1</v>
      </c>
      <c r="I249" s="324"/>
      <c r="J249" s="324"/>
      <c r="K249" s="391">
        <f t="shared" si="3"/>
        <v>0</v>
      </c>
      <c r="L249" s="324">
        <v>1</v>
      </c>
      <c r="M249" s="324">
        <v>0</v>
      </c>
      <c r="N249" s="324">
        <v>0</v>
      </c>
    </row>
    <row r="250" spans="1:14">
      <c r="A250" s="325">
        <v>34010249</v>
      </c>
      <c r="B250" s="325" t="s">
        <v>678</v>
      </c>
      <c r="C250" s="325" t="s">
        <v>740</v>
      </c>
      <c r="D250" s="324">
        <v>1</v>
      </c>
      <c r="E250" s="324"/>
      <c r="F250" s="324">
        <v>5</v>
      </c>
      <c r="G250" s="324">
        <v>6</v>
      </c>
      <c r="H250" s="394"/>
      <c r="I250" s="324"/>
      <c r="J250" s="324"/>
      <c r="K250" s="391">
        <f t="shared" si="3"/>
        <v>0</v>
      </c>
      <c r="L250" s="324">
        <v>2</v>
      </c>
      <c r="M250" s="324">
        <v>0</v>
      </c>
      <c r="N250" s="324">
        <v>0</v>
      </c>
    </row>
    <row r="251" spans="1:14">
      <c r="A251" s="325">
        <v>34010250</v>
      </c>
      <c r="B251" s="325" t="s">
        <v>679</v>
      </c>
      <c r="C251" s="325" t="s">
        <v>740</v>
      </c>
      <c r="D251" s="324">
        <v>1</v>
      </c>
      <c r="E251" s="324"/>
      <c r="F251" s="324">
        <v>9</v>
      </c>
      <c r="G251" s="324">
        <v>10</v>
      </c>
      <c r="H251" s="394"/>
      <c r="I251" s="324"/>
      <c r="J251" s="324"/>
      <c r="K251" s="391">
        <f t="shared" si="3"/>
        <v>0</v>
      </c>
      <c r="L251" s="324"/>
      <c r="M251" s="324">
        <v>1</v>
      </c>
      <c r="N251" s="324">
        <v>0</v>
      </c>
    </row>
    <row r="253" spans="1:14">
      <c r="A253" s="330" t="s">
        <v>741</v>
      </c>
      <c r="B253" s="316" t="s">
        <v>742</v>
      </c>
    </row>
    <row r="254" spans="1:14">
      <c r="B254" s="330" t="s">
        <v>743</v>
      </c>
    </row>
  </sheetData>
  <sheetProtection password="CA17" sheet="1" objects="1" scenarios="1"/>
  <protectedRanges>
    <protectedRange sqref="A4:C251" name="ช่วง1"/>
  </protectedRanges>
  <mergeCells count="4">
    <mergeCell ref="A2:A3"/>
    <mergeCell ref="B2:B3"/>
    <mergeCell ref="C2:C3"/>
    <mergeCell ref="I2:I3"/>
  </mergeCells>
  <pageMargins left="0.1875" right="0.125" top="0.75" bottom="0.75" header="0.3" footer="0.3"/>
  <pageSetup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36"/>
  <sheetViews>
    <sheetView tabSelected="1" zoomScaleNormal="100" zoomScaleSheetLayoutView="95" workbookViewId="0">
      <selection activeCell="K11" sqref="K11"/>
    </sheetView>
  </sheetViews>
  <sheetFormatPr defaultColWidth="9.140625" defaultRowHeight="21.75"/>
  <cols>
    <col min="1" max="1" width="10.28515625" style="7" customWidth="1"/>
    <col min="2" max="2" width="4.85546875" style="7" customWidth="1"/>
    <col min="3" max="3" width="9" style="7" customWidth="1"/>
    <col min="4" max="6" width="5.140625" style="7" customWidth="1"/>
    <col min="7" max="7" width="7.28515625" style="7" customWidth="1"/>
    <col min="8" max="8" width="3.7109375" style="7" customWidth="1"/>
    <col min="9" max="9" width="4" style="7" customWidth="1"/>
    <col min="10" max="10" width="7.28515625" style="7" customWidth="1"/>
    <col min="11" max="11" width="19" style="7" customWidth="1"/>
    <col min="12" max="12" width="5.42578125" style="7" customWidth="1"/>
    <col min="13" max="13" width="6.28515625" style="7" customWidth="1"/>
    <col min="14" max="15" width="9.140625" style="7"/>
    <col min="16" max="16" width="4.85546875" style="7" customWidth="1"/>
    <col min="17" max="17" width="7.140625" style="7" customWidth="1"/>
    <col min="18" max="18" width="6.140625" style="7" customWidth="1"/>
    <col min="19" max="19" width="7.85546875" style="7" customWidth="1"/>
    <col min="20" max="20" width="2.7109375" style="7" customWidth="1"/>
    <col min="21" max="16384" width="9.140625" style="7"/>
  </cols>
  <sheetData>
    <row r="1" spans="1:21" s="405" customFormat="1" ht="21" customHeight="1">
      <c r="A1" s="455" t="s">
        <v>462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5"/>
      <c r="R1" s="455"/>
      <c r="S1" s="455"/>
      <c r="T1" s="455"/>
    </row>
    <row r="2" spans="1:21" ht="8.25" customHeight="1">
      <c r="A2" s="456"/>
      <c r="B2" s="456"/>
      <c r="C2" s="456"/>
      <c r="D2" s="456"/>
      <c r="E2" s="456"/>
      <c r="F2" s="456"/>
      <c r="G2" s="456"/>
      <c r="H2" s="456"/>
      <c r="I2" s="68"/>
    </row>
    <row r="3" spans="1:21" s="67" customFormat="1" ht="20.25" customHeight="1">
      <c r="A3" s="67" t="s">
        <v>179</v>
      </c>
      <c r="B3" s="457"/>
      <c r="C3" s="457"/>
      <c r="D3" s="457"/>
      <c r="E3" s="457"/>
      <c r="F3" s="457"/>
      <c r="G3" s="184" t="s">
        <v>178</v>
      </c>
      <c r="H3" s="457"/>
      <c r="I3" s="457"/>
      <c r="J3" s="457"/>
      <c r="K3" s="66" t="s">
        <v>193</v>
      </c>
      <c r="L3" s="137"/>
      <c r="N3" s="67" t="s">
        <v>353</v>
      </c>
    </row>
    <row r="4" spans="1:21" ht="20.25" customHeight="1">
      <c r="A4" s="67" t="s">
        <v>194</v>
      </c>
      <c r="B4" s="9"/>
      <c r="C4" s="9"/>
      <c r="D4" s="9"/>
      <c r="E4" s="74"/>
      <c r="F4" s="9" t="s">
        <v>49</v>
      </c>
      <c r="L4" s="67" t="s">
        <v>198</v>
      </c>
      <c r="S4" s="32"/>
    </row>
    <row r="5" spans="1:21" ht="20.25" customHeight="1">
      <c r="A5" s="64" t="s">
        <v>195</v>
      </c>
      <c r="B5" s="11"/>
      <c r="C5" s="11"/>
      <c r="D5" s="69" t="s">
        <v>354</v>
      </c>
      <c r="E5" s="9"/>
      <c r="F5" s="75"/>
      <c r="G5" s="11"/>
      <c r="H5" s="76"/>
      <c r="I5" s="75"/>
      <c r="J5" s="11"/>
      <c r="L5" s="75" t="s">
        <v>177</v>
      </c>
      <c r="M5" s="7" t="s">
        <v>0</v>
      </c>
      <c r="S5" s="32"/>
      <c r="T5" s="76"/>
      <c r="U5" s="11"/>
    </row>
    <row r="6" spans="1:21" s="67" customFormat="1" ht="20.25" customHeight="1">
      <c r="A6" s="64" t="s">
        <v>196</v>
      </c>
      <c r="B6" s="7"/>
      <c r="C6" s="76"/>
      <c r="D6" s="69" t="s">
        <v>341</v>
      </c>
      <c r="E6" s="65"/>
      <c r="F6" s="139"/>
      <c r="G6" s="64"/>
      <c r="H6" s="97"/>
      <c r="I6" s="139"/>
      <c r="J6" s="64"/>
      <c r="L6" s="75"/>
      <c r="M6" s="7"/>
      <c r="N6" s="7"/>
      <c r="O6" s="7"/>
      <c r="P6" s="7"/>
      <c r="Q6" s="7"/>
      <c r="R6" s="7"/>
      <c r="S6" s="66"/>
      <c r="T6" s="97"/>
      <c r="U6" s="64"/>
    </row>
    <row r="7" spans="1:21" ht="19.5" customHeight="1">
      <c r="A7" s="67" t="s">
        <v>197</v>
      </c>
      <c r="D7" s="75"/>
      <c r="F7" s="75"/>
      <c r="L7" s="75" t="s">
        <v>177</v>
      </c>
      <c r="M7" s="7" t="s">
        <v>199</v>
      </c>
      <c r="N7" s="75" t="s">
        <v>201</v>
      </c>
      <c r="O7" s="74"/>
      <c r="P7" s="7" t="s">
        <v>200</v>
      </c>
      <c r="Q7" s="74"/>
    </row>
    <row r="8" spans="1:21" ht="19.5" customHeight="1">
      <c r="A8" s="7" t="s">
        <v>156</v>
      </c>
      <c r="D8" s="69" t="s">
        <v>786</v>
      </c>
      <c r="F8" s="75"/>
      <c r="G8" s="69"/>
      <c r="H8" s="33"/>
      <c r="I8" s="33"/>
      <c r="L8" s="75"/>
      <c r="N8" s="75" t="s">
        <v>201</v>
      </c>
      <c r="O8" s="74"/>
      <c r="P8" s="7" t="s">
        <v>200</v>
      </c>
      <c r="Q8" s="74"/>
    </row>
    <row r="9" spans="1:21" ht="19.5" customHeight="1">
      <c r="A9" s="7" t="s">
        <v>157</v>
      </c>
      <c r="D9" s="69" t="s">
        <v>366</v>
      </c>
      <c r="F9" s="75"/>
      <c r="G9" s="69" t="s">
        <v>367</v>
      </c>
      <c r="H9" s="33"/>
      <c r="I9" s="33"/>
      <c r="L9" s="75"/>
      <c r="N9" s="75" t="s">
        <v>201</v>
      </c>
      <c r="O9" s="74"/>
      <c r="P9" s="7" t="s">
        <v>200</v>
      </c>
      <c r="Q9" s="74"/>
    </row>
    <row r="10" spans="1:21" ht="19.5" customHeight="1">
      <c r="A10" s="7" t="s">
        <v>158</v>
      </c>
      <c r="D10" s="69" t="s">
        <v>342</v>
      </c>
      <c r="G10" s="69" t="s">
        <v>368</v>
      </c>
      <c r="H10" s="33"/>
      <c r="I10" s="33"/>
    </row>
    <row r="11" spans="1:21" ht="19.5" customHeight="1">
      <c r="D11" s="33"/>
      <c r="G11" s="69"/>
      <c r="H11" s="33"/>
      <c r="I11" s="33"/>
      <c r="K11" s="11"/>
      <c r="L11" s="75" t="s">
        <v>177</v>
      </c>
      <c r="M11" s="7" t="s">
        <v>1</v>
      </c>
      <c r="N11" s="75" t="s">
        <v>181</v>
      </c>
      <c r="O11" s="74"/>
      <c r="P11" s="7" t="s">
        <v>182</v>
      </c>
      <c r="Q11" s="81"/>
      <c r="R11" s="81"/>
      <c r="S11" s="81"/>
    </row>
    <row r="12" spans="1:21">
      <c r="A12" s="67" t="s">
        <v>207</v>
      </c>
      <c r="K12" s="11"/>
      <c r="N12" s="75" t="s">
        <v>181</v>
      </c>
      <c r="O12" s="74"/>
      <c r="P12" s="7" t="s">
        <v>182</v>
      </c>
      <c r="Q12" s="82"/>
      <c r="R12" s="82"/>
      <c r="S12" s="82"/>
    </row>
    <row r="13" spans="1:21" ht="19.5" customHeight="1">
      <c r="A13" s="444" t="s">
        <v>159</v>
      </c>
      <c r="B13" s="445"/>
      <c r="C13" s="446"/>
      <c r="D13" s="438" t="s">
        <v>160</v>
      </c>
      <c r="E13" s="439"/>
      <c r="F13" s="440"/>
      <c r="G13" s="78" t="s">
        <v>50</v>
      </c>
      <c r="H13" s="444" t="s">
        <v>155</v>
      </c>
      <c r="I13" s="445"/>
      <c r="J13" s="446"/>
      <c r="K13" s="11"/>
      <c r="N13" s="75" t="s">
        <v>181</v>
      </c>
      <c r="O13" s="74"/>
      <c r="P13" s="7" t="s">
        <v>182</v>
      </c>
      <c r="Q13" s="82"/>
      <c r="R13" s="82"/>
      <c r="S13" s="82"/>
    </row>
    <row r="14" spans="1:21" ht="19.5" customHeight="1">
      <c r="A14" s="447"/>
      <c r="B14" s="448"/>
      <c r="C14" s="449"/>
      <c r="D14" s="79" t="s">
        <v>162</v>
      </c>
      <c r="E14" s="61" t="s">
        <v>163</v>
      </c>
      <c r="F14" s="80" t="s">
        <v>21</v>
      </c>
      <c r="G14" s="79" t="s">
        <v>161</v>
      </c>
      <c r="H14" s="447"/>
      <c r="I14" s="448"/>
      <c r="J14" s="449"/>
      <c r="K14" s="11"/>
      <c r="N14" s="84"/>
      <c r="O14" s="9"/>
      <c r="P14" s="9"/>
      <c r="Q14" s="77"/>
      <c r="R14" s="77"/>
      <c r="S14" s="77"/>
      <c r="T14" s="77"/>
    </row>
    <row r="15" spans="1:21" ht="18.75" customHeight="1">
      <c r="A15" s="331" t="s">
        <v>166</v>
      </c>
      <c r="B15" s="332"/>
      <c r="C15" s="333"/>
      <c r="D15" s="334"/>
      <c r="E15" s="334"/>
      <c r="F15" s="335">
        <f>SUM(D15:E15)</f>
        <v>0</v>
      </c>
      <c r="G15" s="234"/>
      <c r="H15" s="87" t="s">
        <v>219</v>
      </c>
      <c r="I15" s="11"/>
      <c r="J15" s="83"/>
      <c r="K15" s="11"/>
      <c r="L15" s="75" t="s">
        <v>177</v>
      </c>
      <c r="M15" s="7" t="s">
        <v>190</v>
      </c>
      <c r="N15" s="74"/>
      <c r="O15" s="74"/>
      <c r="P15" s="74"/>
      <c r="Q15" s="74"/>
      <c r="R15" s="7" t="s">
        <v>202</v>
      </c>
      <c r="S15" s="81"/>
    </row>
    <row r="16" spans="1:21" ht="18.75" customHeight="1">
      <c r="A16" s="336" t="s">
        <v>168</v>
      </c>
      <c r="B16" s="337"/>
      <c r="C16" s="338"/>
      <c r="D16" s="334"/>
      <c r="E16" s="334"/>
      <c r="F16" s="335">
        <f t="shared" ref="F16:F33" si="0">SUM(D16:E16)</f>
        <v>0</v>
      </c>
      <c r="G16" s="235"/>
      <c r="H16" s="87" t="s">
        <v>217</v>
      </c>
      <c r="I16" s="11"/>
      <c r="J16" s="83"/>
      <c r="K16" s="11"/>
      <c r="M16" s="7" t="s">
        <v>190</v>
      </c>
      <c r="N16" s="74"/>
      <c r="O16" s="74"/>
      <c r="P16" s="74"/>
      <c r="Q16" s="74"/>
      <c r="R16" s="7" t="s">
        <v>202</v>
      </c>
      <c r="S16" s="82"/>
    </row>
    <row r="17" spans="1:20" ht="18.75" customHeight="1">
      <c r="A17" s="339" t="s">
        <v>358</v>
      </c>
      <c r="B17" s="340"/>
      <c r="C17" s="341"/>
      <c r="D17" s="342"/>
      <c r="E17" s="334"/>
      <c r="F17" s="343">
        <f t="shared" si="0"/>
        <v>0</v>
      </c>
      <c r="G17" s="236"/>
      <c r="H17" s="87" t="s">
        <v>218</v>
      </c>
      <c r="I17" s="11"/>
      <c r="J17" s="83"/>
      <c r="M17" s="7" t="s">
        <v>190</v>
      </c>
      <c r="N17" s="74"/>
      <c r="O17" s="74"/>
      <c r="P17" s="74"/>
      <c r="Q17" s="74"/>
      <c r="R17" s="7" t="s">
        <v>202</v>
      </c>
      <c r="S17" s="74"/>
    </row>
    <row r="18" spans="1:20" ht="18.75" customHeight="1">
      <c r="A18" s="450" t="s">
        <v>169</v>
      </c>
      <c r="B18" s="451"/>
      <c r="C18" s="452"/>
      <c r="D18" s="344">
        <f>SUM(D15:D17)</f>
        <v>0</v>
      </c>
      <c r="E18" s="344">
        <f>SUM(E15:E17)</f>
        <v>0</v>
      </c>
      <c r="F18" s="344">
        <f>SUM(D18:E18)</f>
        <v>0</v>
      </c>
      <c r="G18" s="345">
        <f>SUM(G15:G17)</f>
        <v>0</v>
      </c>
      <c r="H18" s="85"/>
      <c r="I18" s="65"/>
      <c r="J18" s="86"/>
    </row>
    <row r="19" spans="1:20" s="67" customFormat="1" ht="18.75" customHeight="1">
      <c r="A19" s="346" t="s">
        <v>170</v>
      </c>
      <c r="B19" s="347"/>
      <c r="C19" s="348"/>
      <c r="D19" s="334"/>
      <c r="E19" s="334"/>
      <c r="F19" s="335">
        <f t="shared" si="0"/>
        <v>0</v>
      </c>
      <c r="G19" s="237"/>
      <c r="H19" s="87"/>
      <c r="I19" s="9"/>
      <c r="J19" s="86"/>
      <c r="L19" s="89" t="s">
        <v>248</v>
      </c>
      <c r="M19" s="9"/>
      <c r="N19" s="9"/>
      <c r="O19" s="9"/>
    </row>
    <row r="20" spans="1:20" ht="18.75" customHeight="1">
      <c r="A20" s="336" t="s">
        <v>171</v>
      </c>
      <c r="B20" s="337"/>
      <c r="C20" s="338"/>
      <c r="D20" s="334"/>
      <c r="E20" s="334"/>
      <c r="F20" s="335">
        <f t="shared" si="0"/>
        <v>0</v>
      </c>
      <c r="G20" s="238"/>
      <c r="H20" s="87"/>
      <c r="I20" s="9"/>
      <c r="J20" s="88"/>
      <c r="L20" s="90" t="s">
        <v>208</v>
      </c>
      <c r="M20" s="459"/>
      <c r="N20" s="459"/>
      <c r="O20" s="459"/>
      <c r="S20" s="67"/>
    </row>
    <row r="21" spans="1:20" ht="18.75" customHeight="1">
      <c r="A21" s="336" t="s">
        <v>172</v>
      </c>
      <c r="B21" s="337"/>
      <c r="C21" s="338"/>
      <c r="D21" s="334"/>
      <c r="E21" s="334"/>
      <c r="F21" s="335">
        <f t="shared" si="0"/>
        <v>0</v>
      </c>
      <c r="G21" s="238"/>
      <c r="H21" s="87"/>
      <c r="I21" s="9"/>
      <c r="J21" s="86"/>
      <c r="L21" s="90" t="s">
        <v>209</v>
      </c>
      <c r="M21" s="458"/>
      <c r="N21" s="458"/>
      <c r="O21" s="458"/>
      <c r="P21" s="67"/>
      <c r="Q21" s="67"/>
      <c r="R21" s="67"/>
      <c r="S21" s="67"/>
      <c r="T21" s="67"/>
    </row>
    <row r="22" spans="1:20" ht="18.75" customHeight="1">
      <c r="A22" s="336" t="s">
        <v>173</v>
      </c>
      <c r="B22" s="340"/>
      <c r="C22" s="341"/>
      <c r="D22" s="334"/>
      <c r="E22" s="334"/>
      <c r="F22" s="335">
        <f t="shared" si="0"/>
        <v>0</v>
      </c>
      <c r="G22" s="238"/>
      <c r="H22" s="87"/>
      <c r="I22" s="9"/>
      <c r="J22" s="86"/>
      <c r="L22" s="90" t="s">
        <v>210</v>
      </c>
      <c r="M22" s="458"/>
      <c r="N22" s="458"/>
      <c r="O22" s="458"/>
    </row>
    <row r="23" spans="1:20" ht="18.75" customHeight="1">
      <c r="A23" s="336" t="s">
        <v>174</v>
      </c>
      <c r="B23" s="340"/>
      <c r="C23" s="341"/>
      <c r="D23" s="334"/>
      <c r="E23" s="334"/>
      <c r="F23" s="335">
        <f t="shared" si="0"/>
        <v>0</v>
      </c>
      <c r="G23" s="238"/>
      <c r="H23" s="87"/>
      <c r="I23" s="138" t="s">
        <v>340</v>
      </c>
      <c r="J23" s="86"/>
      <c r="L23" s="90" t="s">
        <v>211</v>
      </c>
      <c r="M23" s="458"/>
      <c r="N23" s="458"/>
      <c r="O23" s="458"/>
      <c r="R23" s="73" t="s">
        <v>214</v>
      </c>
    </row>
    <row r="24" spans="1:20" ht="18.75" customHeight="1">
      <c r="A24" s="339" t="s">
        <v>175</v>
      </c>
      <c r="B24" s="340"/>
      <c r="C24" s="341"/>
      <c r="D24" s="334"/>
      <c r="E24" s="334"/>
      <c r="F24" s="335">
        <f t="shared" si="0"/>
        <v>0</v>
      </c>
      <c r="G24" s="239"/>
      <c r="H24" s="87"/>
      <c r="I24" s="97" t="s">
        <v>339</v>
      </c>
      <c r="J24" s="86"/>
      <c r="L24" s="90" t="s">
        <v>212</v>
      </c>
      <c r="M24" s="458"/>
      <c r="N24" s="458"/>
      <c r="O24" s="458"/>
      <c r="R24" s="33"/>
    </row>
    <row r="25" spans="1:20" ht="18.75" customHeight="1">
      <c r="A25" s="450" t="s">
        <v>176</v>
      </c>
      <c r="B25" s="451"/>
      <c r="C25" s="452"/>
      <c r="D25" s="344">
        <f>SUM(D19:D24)</f>
        <v>0</v>
      </c>
      <c r="E25" s="344">
        <f>SUM(E19:E24)</f>
        <v>0</v>
      </c>
      <c r="F25" s="344">
        <f t="shared" si="0"/>
        <v>0</v>
      </c>
      <c r="G25" s="345">
        <f>SUM(G19:G24)</f>
        <v>0</v>
      </c>
      <c r="H25" s="85"/>
      <c r="I25" s="65"/>
      <c r="J25" s="86"/>
      <c r="L25" s="90" t="s">
        <v>213</v>
      </c>
      <c r="M25" s="458"/>
      <c r="N25" s="458"/>
      <c r="O25" s="458"/>
      <c r="R25" s="33"/>
    </row>
    <row r="26" spans="1:20" s="67" customFormat="1" ht="18.75" customHeight="1">
      <c r="A26" s="331" t="s">
        <v>164</v>
      </c>
      <c r="B26" s="332"/>
      <c r="C26" s="333"/>
      <c r="D26" s="334"/>
      <c r="E26" s="334"/>
      <c r="F26" s="335">
        <f t="shared" ref="F26:F32" si="1">SUM(D26:E26)</f>
        <v>0</v>
      </c>
      <c r="G26" s="237"/>
      <c r="H26" s="85"/>
      <c r="I26" s="65"/>
      <c r="J26" s="86"/>
      <c r="L26" s="90" t="s">
        <v>249</v>
      </c>
      <c r="M26" s="458"/>
      <c r="N26" s="458"/>
      <c r="O26" s="458"/>
      <c r="Q26" s="7"/>
      <c r="R26" s="33" t="s">
        <v>333</v>
      </c>
    </row>
    <row r="27" spans="1:20" ht="18.75" customHeight="1">
      <c r="A27" s="336" t="s">
        <v>165</v>
      </c>
      <c r="B27" s="337"/>
      <c r="C27" s="338"/>
      <c r="D27" s="334"/>
      <c r="E27" s="334"/>
      <c r="F27" s="335">
        <f t="shared" si="1"/>
        <v>0</v>
      </c>
      <c r="G27" s="238"/>
      <c r="H27" s="85"/>
      <c r="I27" s="65"/>
      <c r="J27" s="86"/>
      <c r="L27" s="90"/>
      <c r="M27" s="453"/>
      <c r="N27" s="453"/>
      <c r="O27" s="453"/>
      <c r="Q27" s="67"/>
      <c r="R27" s="73" t="s">
        <v>216</v>
      </c>
    </row>
    <row r="28" spans="1:20" ht="18.75" customHeight="1">
      <c r="A28" s="432" t="s">
        <v>167</v>
      </c>
      <c r="B28" s="433"/>
      <c r="C28" s="434"/>
      <c r="D28" s="334"/>
      <c r="E28" s="334"/>
      <c r="F28" s="335">
        <f t="shared" si="1"/>
        <v>0</v>
      </c>
      <c r="G28" s="239"/>
      <c r="H28" s="85"/>
      <c r="I28" s="65"/>
      <c r="J28" s="86"/>
      <c r="L28" s="90"/>
      <c r="M28" s="454"/>
      <c r="N28" s="454"/>
      <c r="O28" s="454"/>
      <c r="R28" s="33" t="s">
        <v>215</v>
      </c>
    </row>
    <row r="29" spans="1:20" ht="18.75" customHeight="1">
      <c r="A29" s="450" t="s">
        <v>180</v>
      </c>
      <c r="B29" s="451"/>
      <c r="C29" s="452"/>
      <c r="D29" s="344">
        <f>SUM(D26:D28)</f>
        <v>0</v>
      </c>
      <c r="E29" s="344">
        <f>SUM(E26:E28)</f>
        <v>0</v>
      </c>
      <c r="F29" s="344">
        <f t="shared" si="1"/>
        <v>0</v>
      </c>
      <c r="G29" s="345">
        <f>SUM(G26:G28)</f>
        <v>0</v>
      </c>
      <c r="H29" s="85"/>
      <c r="I29" s="65"/>
      <c r="J29" s="86"/>
      <c r="L29" s="90"/>
      <c r="M29" s="454"/>
      <c r="N29" s="454"/>
      <c r="O29" s="454"/>
    </row>
    <row r="30" spans="1:20" s="67" customFormat="1" ht="18.75" customHeight="1">
      <c r="A30" s="331" t="s">
        <v>360</v>
      </c>
      <c r="B30" s="332"/>
      <c r="C30" s="333"/>
      <c r="D30" s="349"/>
      <c r="E30" s="349"/>
      <c r="F30" s="350">
        <f t="shared" si="1"/>
        <v>0</v>
      </c>
      <c r="G30" s="237"/>
      <c r="H30" s="87"/>
      <c r="I30" s="9"/>
      <c r="J30" s="86"/>
      <c r="K30" s="91" t="s">
        <v>220</v>
      </c>
      <c r="L30" s="92" t="s">
        <v>250</v>
      </c>
      <c r="M30" s="7"/>
      <c r="N30" s="7"/>
      <c r="O30" s="7"/>
      <c r="P30" s="7"/>
      <c r="Q30" s="7"/>
      <c r="R30" s="7"/>
      <c r="S30" s="7"/>
      <c r="T30" s="7"/>
    </row>
    <row r="31" spans="1:20" s="67" customFormat="1" ht="18.75" customHeight="1">
      <c r="A31" s="336" t="s">
        <v>361</v>
      </c>
      <c r="B31" s="337"/>
      <c r="C31" s="338"/>
      <c r="D31" s="334"/>
      <c r="E31" s="334"/>
      <c r="F31" s="335">
        <f t="shared" si="1"/>
        <v>0</v>
      </c>
      <c r="G31" s="238"/>
      <c r="H31" s="87"/>
      <c r="I31" s="9"/>
      <c r="J31" s="88"/>
    </row>
    <row r="32" spans="1:20" ht="18.75" customHeight="1">
      <c r="A32" s="432" t="s">
        <v>362</v>
      </c>
      <c r="B32" s="433"/>
      <c r="C32" s="434"/>
      <c r="D32" s="334"/>
      <c r="E32" s="334"/>
      <c r="F32" s="335">
        <f t="shared" si="1"/>
        <v>0</v>
      </c>
      <c r="G32" s="239"/>
      <c r="H32" s="87"/>
      <c r="I32" s="9"/>
      <c r="J32" s="86"/>
      <c r="M32" s="67"/>
      <c r="N32" s="67"/>
      <c r="O32" s="67"/>
      <c r="P32" s="67"/>
      <c r="Q32" s="67"/>
      <c r="R32" s="67"/>
      <c r="S32" s="67"/>
      <c r="T32" s="67"/>
    </row>
    <row r="33" spans="1:10" ht="18.75" customHeight="1">
      <c r="A33" s="435" t="s">
        <v>359</v>
      </c>
      <c r="B33" s="436"/>
      <c r="C33" s="437"/>
      <c r="D33" s="351">
        <f>SUM(D30:D32)</f>
        <v>0</v>
      </c>
      <c r="E33" s="351">
        <f>SUM(E30:E32)</f>
        <v>0</v>
      </c>
      <c r="F33" s="351">
        <f t="shared" si="0"/>
        <v>0</v>
      </c>
      <c r="G33" s="345">
        <f>SUM(G30:G32)</f>
        <v>0</v>
      </c>
      <c r="H33" s="85"/>
      <c r="I33" s="65"/>
      <c r="J33" s="86"/>
    </row>
    <row r="34" spans="1:10" ht="18.75" customHeight="1" thickBot="1">
      <c r="A34" s="441" t="s">
        <v>41</v>
      </c>
      <c r="B34" s="442"/>
      <c r="C34" s="443"/>
      <c r="D34" s="352">
        <f>D33+D29+D25+D18</f>
        <v>0</v>
      </c>
      <c r="E34" s="352">
        <f>E33+E29+E25+E18</f>
        <v>0</v>
      </c>
      <c r="F34" s="352">
        <f>F33+F29+F25+F18</f>
        <v>0</v>
      </c>
      <c r="G34" s="353">
        <f>G33+G29+G25+G18</f>
        <v>0</v>
      </c>
      <c r="H34" s="134"/>
      <c r="I34" s="135"/>
      <c r="J34" s="136"/>
    </row>
    <row r="35" spans="1:10" ht="22.5" thickTop="1">
      <c r="J35" s="67"/>
    </row>
    <row r="36" spans="1:10">
      <c r="J36" s="67"/>
    </row>
  </sheetData>
  <mergeCells count="24">
    <mergeCell ref="M27:O27"/>
    <mergeCell ref="M28:O28"/>
    <mergeCell ref="M29:O29"/>
    <mergeCell ref="A1:T1"/>
    <mergeCell ref="A2:H2"/>
    <mergeCell ref="H13:J14"/>
    <mergeCell ref="B3:F3"/>
    <mergeCell ref="H3:J3"/>
    <mergeCell ref="M25:O25"/>
    <mergeCell ref="M26:O26"/>
    <mergeCell ref="M20:O20"/>
    <mergeCell ref="M21:O21"/>
    <mergeCell ref="M22:O22"/>
    <mergeCell ref="M23:O23"/>
    <mergeCell ref="M24:O24"/>
    <mergeCell ref="A32:C32"/>
    <mergeCell ref="A33:C33"/>
    <mergeCell ref="D13:F13"/>
    <mergeCell ref="A34:C34"/>
    <mergeCell ref="A13:C14"/>
    <mergeCell ref="A18:C18"/>
    <mergeCell ref="A25:C25"/>
    <mergeCell ref="A28:C28"/>
    <mergeCell ref="A29:C29"/>
  </mergeCells>
  <phoneticPr fontId="0" type="noConversion"/>
  <printOptions horizontalCentered="1"/>
  <pageMargins left="0.51181102362204722" right="0.19685039370078741" top="0.31496062992125984" bottom="4.8437500000000001E-2" header="0.19685039370078741" footer="0.19685039370078741"/>
  <pageSetup paperSize="9" scale="93" orientation="landscape" horizontalDpi="300" verticalDpi="300" r:id="rId1"/>
  <headerFooter alignWithMargins="0">
    <oddHeader>&amp;R&amp;A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J32"/>
  <sheetViews>
    <sheetView zoomScaleNormal="100" workbookViewId="0">
      <selection activeCell="P11" sqref="P11"/>
    </sheetView>
  </sheetViews>
  <sheetFormatPr defaultColWidth="9.140625" defaultRowHeight="21.75"/>
  <cols>
    <col min="1" max="1" width="8.5703125" style="7" customWidth="1"/>
    <col min="2" max="7" width="4.42578125" style="32" customWidth="1"/>
    <col min="8" max="13" width="3.85546875" style="32" customWidth="1"/>
    <col min="14" max="14" width="4.85546875" style="32" customWidth="1"/>
    <col min="15" max="15" width="3.85546875" style="32" customWidth="1"/>
    <col min="16" max="16" width="4.7109375" style="32" customWidth="1"/>
    <col min="17" max="17" width="4.140625" style="32" customWidth="1"/>
    <col min="18" max="20" width="3.85546875" style="32" customWidth="1"/>
    <col min="21" max="25" width="3.85546875" style="7" customWidth="1"/>
    <col min="26" max="26" width="3.85546875" style="32" customWidth="1"/>
    <col min="27" max="31" width="3.85546875" style="7" customWidth="1"/>
    <col min="32" max="33" width="4.42578125" style="7" customWidth="1"/>
    <col min="34" max="41" width="3.85546875" style="7" customWidth="1"/>
    <col min="42" max="45" width="3.5703125" style="7" customWidth="1"/>
    <col min="46" max="46" width="4.42578125" style="32" customWidth="1"/>
    <col min="47" max="47" width="3.85546875" style="32" customWidth="1"/>
    <col min="48" max="49" width="4" style="33" customWidth="1"/>
    <col min="50" max="50" width="4.28515625" style="34" customWidth="1"/>
    <col min="51" max="51" width="4.85546875" style="34" customWidth="1"/>
    <col min="52" max="52" width="3.85546875" style="32" customWidth="1"/>
    <col min="53" max="53" width="4.5703125" style="7" customWidth="1"/>
    <col min="54" max="60" width="4" style="7" customWidth="1"/>
    <col min="61" max="61" width="4.140625" style="7" customWidth="1"/>
    <col min="62" max="16384" width="9.140625" style="7"/>
  </cols>
  <sheetData>
    <row r="1" spans="1:61" s="72" customFormat="1" ht="27.75">
      <c r="C1" s="35"/>
      <c r="D1" s="461" t="s">
        <v>461</v>
      </c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  <c r="S1" s="461"/>
      <c r="T1" s="461"/>
      <c r="U1" s="461"/>
      <c r="V1" s="461"/>
      <c r="W1" s="461"/>
      <c r="X1" s="461"/>
      <c r="Y1" s="461"/>
      <c r="Z1" s="461"/>
      <c r="AA1" s="461"/>
      <c r="AB1" s="461"/>
      <c r="AC1" s="461"/>
      <c r="AD1" s="461"/>
      <c r="AE1" s="461"/>
      <c r="AF1" s="461"/>
      <c r="AG1" s="460">
        <f>'1.ข้อมูลสถานศึกษา'!$B$3</f>
        <v>0</v>
      </c>
      <c r="AH1" s="460"/>
      <c r="AI1" s="460"/>
      <c r="AJ1" s="460"/>
      <c r="AK1" s="460"/>
      <c r="AL1" s="460"/>
      <c r="AM1" s="460"/>
      <c r="AN1" s="460"/>
      <c r="AO1" s="460"/>
      <c r="AP1" s="460"/>
      <c r="AQ1" s="460"/>
      <c r="AR1" s="460"/>
      <c r="AS1" s="460"/>
      <c r="AT1" s="461" t="s">
        <v>3</v>
      </c>
      <c r="AU1" s="461"/>
      <c r="AV1" s="460">
        <f>'1.ข้อมูลสถานศึกษา'!$H$3</f>
        <v>0</v>
      </c>
      <c r="AW1" s="460"/>
      <c r="AX1" s="460"/>
      <c r="AY1" s="460"/>
      <c r="AZ1" s="460"/>
      <c r="BA1" s="35"/>
      <c r="BB1" s="35"/>
      <c r="BC1" s="35"/>
      <c r="BD1" s="35"/>
      <c r="BE1" s="35"/>
      <c r="BF1" s="35"/>
      <c r="BG1" s="35"/>
      <c r="BH1" s="35"/>
      <c r="BI1" s="35"/>
    </row>
    <row r="2" spans="1:61" s="37" customFormat="1" ht="27.75">
      <c r="B2" s="462" t="s">
        <v>355</v>
      </c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2"/>
      <c r="P2" s="462"/>
      <c r="Q2" s="462"/>
      <c r="R2" s="462"/>
      <c r="S2" s="462"/>
      <c r="T2" s="462"/>
      <c r="U2" s="462"/>
      <c r="V2" s="462"/>
      <c r="W2" s="462"/>
      <c r="X2" s="462"/>
      <c r="Y2" s="462"/>
      <c r="Z2" s="462"/>
      <c r="AA2" s="462"/>
      <c r="AB2" s="462"/>
      <c r="AC2" s="462"/>
      <c r="AD2" s="462"/>
      <c r="AE2" s="462"/>
      <c r="AF2" s="462"/>
      <c r="AG2" s="462"/>
      <c r="AH2" s="462"/>
      <c r="AI2" s="462"/>
      <c r="AJ2" s="462"/>
      <c r="AK2" s="462"/>
      <c r="AL2" s="462"/>
      <c r="AM2" s="462"/>
      <c r="AN2" s="462"/>
      <c r="AO2" s="462"/>
      <c r="AP2" s="462"/>
      <c r="AQ2" s="462"/>
      <c r="AR2" s="462"/>
      <c r="AS2" s="462"/>
      <c r="AT2" s="462"/>
      <c r="AU2" s="462"/>
      <c r="AV2" s="462"/>
      <c r="AW2" s="462"/>
      <c r="AX2" s="462"/>
      <c r="AY2" s="462"/>
      <c r="AZ2" s="462"/>
      <c r="BA2" s="462"/>
      <c r="BB2" s="36"/>
      <c r="BC2" s="36"/>
      <c r="BD2" s="36"/>
      <c r="BE2" s="36"/>
      <c r="BF2" s="36"/>
      <c r="BG2" s="36"/>
      <c r="BH2" s="36"/>
      <c r="BI2" s="36"/>
    </row>
    <row r="3" spans="1:61" s="41" customFormat="1" ht="6.75" customHeight="1">
      <c r="B3" s="38"/>
      <c r="C3" s="38"/>
      <c r="D3" s="38"/>
      <c r="E3" s="38"/>
      <c r="F3" s="39"/>
      <c r="G3" s="39"/>
      <c r="H3" s="38"/>
      <c r="I3" s="39"/>
      <c r="J3" s="39"/>
      <c r="K3" s="40"/>
      <c r="L3" s="38"/>
      <c r="M3" s="38"/>
      <c r="N3" s="40"/>
      <c r="O3" s="40"/>
      <c r="P3" s="38"/>
      <c r="Q3" s="40"/>
      <c r="R3" s="40"/>
      <c r="S3" s="39"/>
      <c r="T3" s="39"/>
      <c r="U3" s="40"/>
      <c r="V3" s="38"/>
      <c r="W3" s="38"/>
      <c r="X3" s="40"/>
      <c r="Y3" s="40"/>
      <c r="Z3" s="39"/>
      <c r="AA3" s="40"/>
      <c r="AB3" s="38"/>
      <c r="AC3" s="38"/>
      <c r="AD3" s="40"/>
      <c r="AE3" s="40"/>
      <c r="AF3" s="38"/>
      <c r="AG3" s="40"/>
      <c r="AH3" s="40"/>
      <c r="AI3" s="40"/>
      <c r="AK3" s="39"/>
      <c r="AL3" s="39"/>
      <c r="AM3" s="39"/>
      <c r="AN3" s="42"/>
      <c r="AO3" s="42"/>
      <c r="AP3" s="43"/>
      <c r="AQ3" s="43"/>
      <c r="AR3" s="44"/>
    </row>
    <row r="4" spans="1:61" s="10" customFormat="1" ht="21.75" customHeight="1">
      <c r="A4" s="477" t="s">
        <v>460</v>
      </c>
      <c r="B4" s="477"/>
      <c r="C4" s="477"/>
      <c r="D4" s="477"/>
      <c r="E4" s="477"/>
      <c r="F4" s="477"/>
      <c r="G4" s="477"/>
      <c r="H4" s="477"/>
      <c r="I4" s="477"/>
      <c r="J4" s="477"/>
      <c r="K4" s="477"/>
      <c r="L4" s="477"/>
      <c r="M4" s="477"/>
      <c r="N4" s="477"/>
      <c r="O4" s="477"/>
      <c r="P4" s="477"/>
      <c r="Q4" s="477"/>
      <c r="R4" s="477"/>
      <c r="S4" s="477"/>
      <c r="T4" s="477"/>
      <c r="U4" s="477"/>
      <c r="V4" s="477"/>
      <c r="W4" s="477"/>
      <c r="X4" s="477"/>
      <c r="Y4" s="477"/>
      <c r="Z4" s="477"/>
      <c r="AA4" s="477"/>
      <c r="AB4" s="477"/>
      <c r="AC4" s="477"/>
      <c r="AD4" s="477"/>
      <c r="AE4" s="477"/>
      <c r="AF4" s="477"/>
      <c r="AG4" s="477"/>
      <c r="AH4" s="463" t="s">
        <v>39</v>
      </c>
      <c r="AI4" s="464"/>
      <c r="AJ4" s="464"/>
      <c r="AK4" s="464"/>
      <c r="AL4" s="463" t="s">
        <v>39</v>
      </c>
      <c r="AM4" s="464"/>
      <c r="AN4" s="464"/>
      <c r="AO4" s="470"/>
      <c r="AP4" s="463" t="s">
        <v>5</v>
      </c>
      <c r="AQ4" s="464"/>
      <c r="AR4" s="464"/>
      <c r="AS4" s="470"/>
      <c r="AT4" s="45" t="s">
        <v>77</v>
      </c>
      <c r="AU4" s="46" t="s">
        <v>22</v>
      </c>
      <c r="AV4" s="46" t="s">
        <v>22</v>
      </c>
      <c r="AW4" s="46" t="s">
        <v>22</v>
      </c>
      <c r="AX4" s="46" t="s">
        <v>37</v>
      </c>
      <c r="AY4" s="47" t="s">
        <v>470</v>
      </c>
      <c r="AZ4" s="47" t="s">
        <v>50</v>
      </c>
      <c r="BA4" s="48" t="s">
        <v>77</v>
      </c>
    </row>
    <row r="5" spans="1:61" s="10" customFormat="1" ht="21.75" customHeight="1">
      <c r="A5" s="241" t="s">
        <v>482</v>
      </c>
      <c r="B5" s="463" t="s">
        <v>463</v>
      </c>
      <c r="C5" s="470"/>
      <c r="D5" s="465" t="s">
        <v>464</v>
      </c>
      <c r="E5" s="466"/>
      <c r="F5" s="463" t="s">
        <v>764</v>
      </c>
      <c r="G5" s="470"/>
      <c r="H5" s="465" t="s">
        <v>70</v>
      </c>
      <c r="I5" s="466"/>
      <c r="J5" s="465" t="s">
        <v>71</v>
      </c>
      <c r="K5" s="466"/>
      <c r="L5" s="465" t="s">
        <v>72</v>
      </c>
      <c r="M5" s="466"/>
      <c r="N5" s="465" t="s">
        <v>73</v>
      </c>
      <c r="O5" s="466"/>
      <c r="P5" s="465" t="s">
        <v>74</v>
      </c>
      <c r="Q5" s="466"/>
      <c r="R5" s="465" t="s">
        <v>75</v>
      </c>
      <c r="S5" s="466"/>
      <c r="T5" s="465" t="s">
        <v>56</v>
      </c>
      <c r="U5" s="466"/>
      <c r="V5" s="465" t="s">
        <v>57</v>
      </c>
      <c r="W5" s="466"/>
      <c r="X5" s="465" t="s">
        <v>58</v>
      </c>
      <c r="Y5" s="466"/>
      <c r="Z5" s="465" t="s">
        <v>363</v>
      </c>
      <c r="AA5" s="466"/>
      <c r="AB5" s="465" t="s">
        <v>364</v>
      </c>
      <c r="AC5" s="466"/>
      <c r="AD5" s="465" t="s">
        <v>365</v>
      </c>
      <c r="AE5" s="466"/>
      <c r="AF5" s="465" t="s">
        <v>21</v>
      </c>
      <c r="AG5" s="471"/>
      <c r="AH5" s="467" t="s">
        <v>40</v>
      </c>
      <c r="AI5" s="472"/>
      <c r="AJ5" s="472"/>
      <c r="AK5" s="472"/>
      <c r="AL5" s="467" t="s">
        <v>2</v>
      </c>
      <c r="AM5" s="472"/>
      <c r="AN5" s="472"/>
      <c r="AO5" s="468"/>
      <c r="AP5" s="473" t="s">
        <v>468</v>
      </c>
      <c r="AQ5" s="474"/>
      <c r="AR5" s="474"/>
      <c r="AS5" s="475"/>
      <c r="AT5" s="240" t="s">
        <v>467</v>
      </c>
      <c r="AU5" s="49" t="s">
        <v>34</v>
      </c>
      <c r="AV5" s="49" t="s">
        <v>59</v>
      </c>
      <c r="AW5" s="49" t="s">
        <v>60</v>
      </c>
      <c r="AX5" s="49" t="s">
        <v>35</v>
      </c>
      <c r="AY5" s="54" t="s">
        <v>471</v>
      </c>
      <c r="AZ5" s="50" t="s">
        <v>61</v>
      </c>
      <c r="BA5" s="51" t="s">
        <v>55</v>
      </c>
    </row>
    <row r="6" spans="1:61" s="10" customFormat="1">
      <c r="A6" s="242" t="s">
        <v>188</v>
      </c>
      <c r="B6" s="467"/>
      <c r="C6" s="468"/>
      <c r="D6" s="467"/>
      <c r="E6" s="468"/>
      <c r="F6" s="467"/>
      <c r="G6" s="468"/>
      <c r="H6" s="467"/>
      <c r="I6" s="468"/>
      <c r="J6" s="467"/>
      <c r="K6" s="468"/>
      <c r="L6" s="467"/>
      <c r="M6" s="468"/>
      <c r="N6" s="467"/>
      <c r="O6" s="468"/>
      <c r="P6" s="467"/>
      <c r="Q6" s="468"/>
      <c r="R6" s="467"/>
      <c r="S6" s="468"/>
      <c r="T6" s="467"/>
      <c r="U6" s="468"/>
      <c r="V6" s="467"/>
      <c r="W6" s="468"/>
      <c r="X6" s="467"/>
      <c r="Y6" s="468"/>
      <c r="Z6" s="467"/>
      <c r="AA6" s="468"/>
      <c r="AB6" s="467"/>
      <c r="AC6" s="468"/>
      <c r="AD6" s="467"/>
      <c r="AE6" s="468"/>
      <c r="AF6" s="467"/>
      <c r="AG6" s="468"/>
      <c r="AH6" s="469" t="s">
        <v>465</v>
      </c>
      <c r="AI6" s="478" t="s">
        <v>466</v>
      </c>
      <c r="AJ6" s="478" t="s">
        <v>22</v>
      </c>
      <c r="AK6" s="469" t="s">
        <v>21</v>
      </c>
      <c r="AL6" s="469" t="s">
        <v>465</v>
      </c>
      <c r="AM6" s="478" t="s">
        <v>466</v>
      </c>
      <c r="AN6" s="478" t="s">
        <v>22</v>
      </c>
      <c r="AO6" s="469" t="s">
        <v>21</v>
      </c>
      <c r="AP6" s="476" t="s">
        <v>465</v>
      </c>
      <c r="AQ6" s="478" t="s">
        <v>466</v>
      </c>
      <c r="AR6" s="479" t="s">
        <v>22</v>
      </c>
      <c r="AS6" s="476" t="s">
        <v>21</v>
      </c>
      <c r="AT6" s="52" t="s">
        <v>25</v>
      </c>
      <c r="AU6" s="53" t="s">
        <v>469</v>
      </c>
      <c r="AV6" s="49" t="s">
        <v>62</v>
      </c>
      <c r="AW6" s="49" t="s">
        <v>62</v>
      </c>
      <c r="AX6" s="49" t="s">
        <v>36</v>
      </c>
      <c r="AY6" s="54" t="s">
        <v>472</v>
      </c>
      <c r="AZ6" s="54" t="s">
        <v>55</v>
      </c>
      <c r="BA6" s="51" t="s">
        <v>63</v>
      </c>
    </row>
    <row r="7" spans="1:61" s="10" customFormat="1">
      <c r="A7" s="242" t="s">
        <v>483</v>
      </c>
      <c r="B7" s="55" t="s">
        <v>19</v>
      </c>
      <c r="C7" s="55" t="s">
        <v>20</v>
      </c>
      <c r="D7" s="55" t="s">
        <v>19</v>
      </c>
      <c r="E7" s="55" t="s">
        <v>20</v>
      </c>
      <c r="F7" s="55" t="s">
        <v>19</v>
      </c>
      <c r="G7" s="55" t="s">
        <v>20</v>
      </c>
      <c r="H7" s="55" t="s">
        <v>19</v>
      </c>
      <c r="I7" s="55" t="s">
        <v>20</v>
      </c>
      <c r="J7" s="55" t="s">
        <v>19</v>
      </c>
      <c r="K7" s="55" t="s">
        <v>20</v>
      </c>
      <c r="L7" s="55" t="s">
        <v>19</v>
      </c>
      <c r="M7" s="55" t="s">
        <v>20</v>
      </c>
      <c r="N7" s="55" t="s">
        <v>19</v>
      </c>
      <c r="O7" s="55" t="s">
        <v>20</v>
      </c>
      <c r="P7" s="55" t="s">
        <v>19</v>
      </c>
      <c r="Q7" s="55" t="s">
        <v>20</v>
      </c>
      <c r="R7" s="55" t="s">
        <v>19</v>
      </c>
      <c r="S7" s="55" t="s">
        <v>20</v>
      </c>
      <c r="T7" s="55" t="s">
        <v>19</v>
      </c>
      <c r="U7" s="55" t="s">
        <v>20</v>
      </c>
      <c r="V7" s="55" t="s">
        <v>19</v>
      </c>
      <c r="W7" s="55" t="s">
        <v>20</v>
      </c>
      <c r="X7" s="55" t="s">
        <v>19</v>
      </c>
      <c r="Y7" s="55" t="s">
        <v>20</v>
      </c>
      <c r="Z7" s="232" t="s">
        <v>19</v>
      </c>
      <c r="AA7" s="232" t="s">
        <v>20</v>
      </c>
      <c r="AB7" s="232" t="s">
        <v>19</v>
      </c>
      <c r="AC7" s="232" t="s">
        <v>20</v>
      </c>
      <c r="AD7" s="232" t="s">
        <v>19</v>
      </c>
      <c r="AE7" s="232" t="s">
        <v>20</v>
      </c>
      <c r="AF7" s="55" t="s">
        <v>19</v>
      </c>
      <c r="AG7" s="55" t="s">
        <v>20</v>
      </c>
      <c r="AH7" s="469"/>
      <c r="AI7" s="478"/>
      <c r="AJ7" s="478"/>
      <c r="AK7" s="469"/>
      <c r="AL7" s="469"/>
      <c r="AM7" s="478"/>
      <c r="AN7" s="478"/>
      <c r="AO7" s="469"/>
      <c r="AP7" s="469"/>
      <c r="AQ7" s="478"/>
      <c r="AR7" s="480"/>
      <c r="AS7" s="469"/>
      <c r="AT7" s="52"/>
      <c r="AU7" s="49"/>
      <c r="AV7" s="49" t="s">
        <v>35</v>
      </c>
      <c r="AW7" s="49" t="s">
        <v>35</v>
      </c>
      <c r="AX7" s="49" t="s">
        <v>38</v>
      </c>
      <c r="AY7" s="54"/>
      <c r="AZ7" s="54" t="s">
        <v>63</v>
      </c>
      <c r="BA7" s="51" t="s">
        <v>25</v>
      </c>
    </row>
    <row r="8" spans="1:61" s="6" customFormat="1" ht="15.75" customHeight="1">
      <c r="A8" s="243" t="s">
        <v>484</v>
      </c>
      <c r="B8" s="56" t="s">
        <v>205</v>
      </c>
      <c r="C8" s="56" t="s">
        <v>206</v>
      </c>
      <c r="D8" s="57"/>
      <c r="E8" s="57"/>
      <c r="F8" s="57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233"/>
      <c r="AA8" s="233"/>
      <c r="AB8" s="233"/>
      <c r="AC8" s="233"/>
      <c r="AD8" s="233"/>
      <c r="AE8" s="233"/>
      <c r="AF8" s="56" t="s">
        <v>203</v>
      </c>
      <c r="AG8" s="56" t="s">
        <v>204</v>
      </c>
      <c r="AH8" s="56" t="s">
        <v>23</v>
      </c>
      <c r="AI8" s="56" t="s">
        <v>26</v>
      </c>
      <c r="AJ8" s="56" t="s">
        <v>27</v>
      </c>
      <c r="AK8" s="56" t="s">
        <v>28</v>
      </c>
      <c r="AL8" s="56" t="s">
        <v>29</v>
      </c>
      <c r="AM8" s="56" t="s">
        <v>30</v>
      </c>
      <c r="AN8" s="56" t="s">
        <v>31</v>
      </c>
      <c r="AO8" s="56" t="s">
        <v>32</v>
      </c>
      <c r="AP8" s="56" t="s">
        <v>33</v>
      </c>
      <c r="AQ8" s="56" t="s">
        <v>43</v>
      </c>
      <c r="AR8" s="56" t="s">
        <v>64</v>
      </c>
      <c r="AS8" s="56" t="s">
        <v>65</v>
      </c>
      <c r="AT8" s="56" t="s">
        <v>66</v>
      </c>
      <c r="AU8" s="56" t="s">
        <v>67</v>
      </c>
      <c r="AV8" s="56" t="s">
        <v>68</v>
      </c>
      <c r="AW8" s="56" t="s">
        <v>69</v>
      </c>
      <c r="AX8" s="56" t="s">
        <v>473</v>
      </c>
      <c r="AY8" s="56" t="s">
        <v>474</v>
      </c>
      <c r="AZ8" s="56" t="s">
        <v>475</v>
      </c>
      <c r="BA8" s="59" t="s">
        <v>476</v>
      </c>
    </row>
    <row r="9" spans="1:61" s="29" customFormat="1" ht="30" customHeight="1">
      <c r="A9" s="397"/>
      <c r="B9" s="128">
        <f>'1.ข้อมูลสถานศึกษา'!$F$15</f>
        <v>0</v>
      </c>
      <c r="C9" s="326">
        <f>IF(B9=0,0,IF(B9&lt;10,1,IF(MOD(B9,30)&lt;10,ROUNDDOWN(B9/30,0),ROUNDUP(B9/30,0))))</f>
        <v>0</v>
      </c>
      <c r="D9" s="128">
        <f>'1.ข้อมูลสถานศึกษา'!$F$16</f>
        <v>0</v>
      </c>
      <c r="E9" s="326">
        <f t="shared" ref="E9" si="0">IF(D9=0,0,IF(D9&lt;10,1,IF(MOD(D9,30)&lt;10,ROUNDDOWN(D9/30,0),ROUNDUP(D9/30,0))))</f>
        <v>0</v>
      </c>
      <c r="F9" s="128">
        <f>'1.ข้อมูลสถานศึกษา'!$F$17</f>
        <v>0</v>
      </c>
      <c r="G9" s="326">
        <f t="shared" ref="G9" si="1">IF(F9=0,0,IF(F9&lt;10,1,IF(MOD(F9,30)&lt;10,ROUNDDOWN(F9/30,0),ROUNDUP(F9/30,0))))</f>
        <v>0</v>
      </c>
      <c r="H9" s="128">
        <f>'1.ข้อมูลสถานศึกษา'!$F$19</f>
        <v>0</v>
      </c>
      <c r="I9" s="327">
        <f t="shared" ref="I9" si="2">IF(H9=0,0,IF(H9&lt;10,1,IF(MOD(H9,40)&lt;10,ROUNDDOWN(H9/40,0),ROUNDUP(H9/40,0))))</f>
        <v>0</v>
      </c>
      <c r="J9" s="128">
        <f>'1.ข้อมูลสถานศึกษา'!$F$20</f>
        <v>0</v>
      </c>
      <c r="K9" s="327">
        <f t="shared" ref="K9" si="3">IF(J9=0,0,IF(J9&lt;10,1,IF(MOD(J9,40)&lt;10,ROUNDDOWN(J9/40,0),ROUNDUP(J9/40,0))))</f>
        <v>0</v>
      </c>
      <c r="L9" s="128">
        <f>'1.ข้อมูลสถานศึกษา'!$F$21</f>
        <v>0</v>
      </c>
      <c r="M9" s="327">
        <f t="shared" ref="M9" si="4">IF(L9=0,0,IF(L9&lt;10,1,IF(MOD(L9,40)&lt;10,ROUNDDOWN(L9/40,0),ROUNDUP(L9/40,0))))</f>
        <v>0</v>
      </c>
      <c r="N9" s="128">
        <f>'1.ข้อมูลสถานศึกษา'!$F$22</f>
        <v>0</v>
      </c>
      <c r="O9" s="327">
        <f t="shared" ref="O9" si="5">IF(N9=0,0,IF(N9&lt;10,1,IF(MOD(N9,40)&lt;10,ROUNDDOWN(N9/40,0),ROUNDUP(N9/40,0))))</f>
        <v>0</v>
      </c>
      <c r="P9" s="128">
        <f>'1.ข้อมูลสถานศึกษา'!$F$23</f>
        <v>0</v>
      </c>
      <c r="Q9" s="327">
        <f t="shared" ref="Q9" si="6">IF(P9=0,0,IF(P9&lt;10,1,IF(MOD(P9,40)&lt;10,ROUNDDOWN(P9/40,0),ROUNDUP(P9/40,0))))</f>
        <v>0</v>
      </c>
      <c r="R9" s="128">
        <f>'1.ข้อมูลสถานศึกษา'!$F$24</f>
        <v>0</v>
      </c>
      <c r="S9" s="128">
        <f t="shared" ref="S9" si="7">IF(R9=0,0,IF(R9&lt;10,1,IF(MOD(R9,40)&lt;10,ROUNDDOWN(R9/40,0),ROUNDUP(R9/40,0))))</f>
        <v>0</v>
      </c>
      <c r="T9" s="128">
        <f>'1.ข้อมูลสถานศึกษา'!$F$26</f>
        <v>0</v>
      </c>
      <c r="U9" s="327">
        <f t="shared" ref="U9" si="8">IF(T9=0,0,IF(T9&lt;10,1,IF(MOD(T9,40)&lt;10,ROUNDDOWN(T9/40,0),ROUNDUP(T9/40,0))))</f>
        <v>0</v>
      </c>
      <c r="V9" s="128">
        <f>'1.ข้อมูลสถานศึกษา'!$F$27</f>
        <v>0</v>
      </c>
      <c r="W9" s="327">
        <f t="shared" ref="W9" si="9">IF(V9=0,0,IF(V9&lt;10,1,IF(MOD(V9,40)&lt;10,ROUNDDOWN(V9/40,0),ROUNDUP(V9/40,0))))</f>
        <v>0</v>
      </c>
      <c r="X9" s="128">
        <f>'1.ข้อมูลสถานศึกษา'!$F$28</f>
        <v>0</v>
      </c>
      <c r="Y9" s="327">
        <f t="shared" ref="Y9" si="10">IF(X9=0,0,IF(X9&lt;10,1,IF(MOD(X9,40)&lt;10,ROUNDDOWN(X9/40,0),ROUNDUP(X9/40,0))))</f>
        <v>0</v>
      </c>
      <c r="Z9" s="128">
        <f>'1.ข้อมูลสถานศึกษา'!$F$30</f>
        <v>0</v>
      </c>
      <c r="AA9" s="327">
        <f t="shared" ref="AA9" si="11">IF(Z9=0,0,IF(Z9&lt;10,1,IF(MOD(Z9,40)&lt;10,ROUNDDOWN(Z9/40,0),ROUNDUP(Z9/40,0))))</f>
        <v>0</v>
      </c>
      <c r="AB9" s="128">
        <f>'1.ข้อมูลสถานศึกษา'!$F$31</f>
        <v>0</v>
      </c>
      <c r="AC9" s="327">
        <f t="shared" ref="AC9" si="12">IF(AB9=0,0,IF(AB9&lt;10,1,IF(MOD(AB9,40)&lt;10,ROUNDDOWN(AB9/40,0),ROUNDUP(AB9/40,0))))</f>
        <v>0</v>
      </c>
      <c r="AD9" s="128">
        <f>'1.ข้อมูลสถานศึกษา'!$F$32</f>
        <v>0</v>
      </c>
      <c r="AE9" s="327">
        <f t="shared" ref="AE9" si="13">IF(AD9=0,0,IF(AD9&lt;10,1,IF(MOD(AD9,40)&lt;10,ROUNDDOWN(AD9/40,0),ROUNDUP(AD9/40,0))))</f>
        <v>0</v>
      </c>
      <c r="AF9" s="128">
        <f>B9+D9+F9+H9+J9+L9+N9+P9+R9+T9+V9+X9+Z9+AB9+AD9</f>
        <v>0</v>
      </c>
      <c r="AG9" s="129">
        <f>C9+E9+G9+I9+K9+M9+O9+Q9+S9+U9+W9+Y9+AA9+AC9+AE9</f>
        <v>0</v>
      </c>
      <c r="AH9" s="130" t="e">
        <f>VLOOKUP($A$9,ข้อมูลครู!$A:$D,4,0)</f>
        <v>#N/A</v>
      </c>
      <c r="AI9" s="328" t="e">
        <f>VLOOKUP($A$9,ข้อมูลครู!$A:$E,5,0)</f>
        <v>#N/A</v>
      </c>
      <c r="AJ9" s="328" t="e">
        <f>VLOOKUP($A$9,ข้อมูลครู!$A:$F,6,0)</f>
        <v>#N/A</v>
      </c>
      <c r="AK9" s="313" t="e">
        <f>AH9+AI9+AJ9</f>
        <v>#N/A</v>
      </c>
      <c r="AL9" s="328">
        <f>IF(AF9&lt;1,0,1)</f>
        <v>0</v>
      </c>
      <c r="AM9" s="328">
        <f t="shared" ref="AM9" si="14">IF(AF9&lt;=0,0,IF(AF9&lt;=359,1,IF(AF9&lt;=719,2,IF(AF9&lt;=1079,3,IF(AF9&lt;=1679,4,IF(AF9&lt;=1680,5,IF(AF9&lt;=1680,1,5)))))))-AL9</f>
        <v>0</v>
      </c>
      <c r="AN9" s="131">
        <f>IF(AF9&lt;1,0,IF(AF9&lt;121,ROUNDUP(AF9/20,0),ROUND((((SUM(C9+E9+G9)*30)+SUM(B9+D9+F9))/50)+(((SUM(I9+K9+M9+O9+Q9+S9)*40)+SUM(H9+J9+L9+N9+P9+R9))/50)+(SUM(U9+W9+Y9+AA9+AC9+AE9)*2),0)))</f>
        <v>0</v>
      </c>
      <c r="AO9" s="329">
        <f>AL9+AM9+AN9</f>
        <v>0</v>
      </c>
      <c r="AP9" s="313" t="e">
        <f>AH9-AL9</f>
        <v>#N/A</v>
      </c>
      <c r="AQ9" s="313" t="e">
        <f>AI9-AM9</f>
        <v>#N/A</v>
      </c>
      <c r="AR9" s="313" t="e">
        <f>AJ9-AN9</f>
        <v>#N/A</v>
      </c>
      <c r="AS9" s="313" t="e">
        <f>AP9+AQ9+AR9</f>
        <v>#N/A</v>
      </c>
      <c r="AT9" s="315" t="e">
        <f>AS9*100/AO9</f>
        <v>#N/A</v>
      </c>
      <c r="AU9" s="398" t="e">
        <f>VLOOKUP($A$9,ข้อมูลครู!$A:$L,12,0)</f>
        <v>#N/A</v>
      </c>
      <c r="AV9" s="398" t="e">
        <f>VLOOKUP($A$9,ข้อมูลครู!$A:$M,13,0)</f>
        <v>#N/A</v>
      </c>
      <c r="AW9" s="398" t="e">
        <f>VLOOKUP($A$9,ข้อมูลครู!$A:$N,14,0)</f>
        <v>#N/A</v>
      </c>
      <c r="AX9" s="130" t="e">
        <f>VLOOKUP($A$9,ข้อมูลครู!$A:$H,8,0)</f>
        <v>#N/A</v>
      </c>
      <c r="AY9" s="396" t="e">
        <f>VLOOKUP($A$9,ข้อมูลครู!$A:$K,11,0)</f>
        <v>#N/A</v>
      </c>
      <c r="AZ9" s="314" t="e">
        <f>AH9+AI9+AJ9+AW9-AV9+AX9+AY9-AO9</f>
        <v>#N/A</v>
      </c>
      <c r="BA9" s="315" t="e">
        <f>AZ9*100/AO9</f>
        <v>#N/A</v>
      </c>
    </row>
    <row r="10" spans="1:61" s="41" customFormat="1" ht="13.5"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Z10" s="44"/>
      <c r="AA10" s="44"/>
      <c r="AU10" s="60"/>
      <c r="AV10" s="60"/>
      <c r="AW10" s="40"/>
      <c r="AX10" s="40"/>
      <c r="AY10" s="40"/>
      <c r="AZ10" s="60"/>
      <c r="BA10" s="38"/>
    </row>
    <row r="11" spans="1:61" s="37" customFormat="1" ht="24"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Z11" s="63"/>
      <c r="AN11" s="70"/>
      <c r="AT11" s="63"/>
      <c r="AU11" s="63"/>
      <c r="AV11" s="62"/>
      <c r="AW11" s="62"/>
      <c r="AX11" s="71"/>
      <c r="AY11" s="71"/>
      <c r="AZ11" s="63"/>
    </row>
    <row r="12" spans="1:61" s="37" customFormat="1" ht="24">
      <c r="B12" s="63"/>
      <c r="C12" s="132"/>
      <c r="D12" s="132"/>
      <c r="E12" s="63"/>
      <c r="F12" s="63" t="s">
        <v>338</v>
      </c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Z12" s="63"/>
      <c r="AN12" s="33"/>
      <c r="AT12" s="63"/>
      <c r="AU12" s="63"/>
      <c r="AV12" s="62"/>
      <c r="AW12" s="62"/>
      <c r="AX12" s="71"/>
      <c r="AY12" s="71"/>
      <c r="AZ12" s="63"/>
    </row>
    <row r="13" spans="1:61" s="37" customFormat="1" ht="24">
      <c r="B13" s="63"/>
      <c r="C13" s="133"/>
      <c r="D13" s="133"/>
      <c r="E13" s="63"/>
      <c r="F13" s="63" t="s">
        <v>337</v>
      </c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Z13" s="63"/>
      <c r="AN13" s="33"/>
      <c r="AT13" s="63"/>
      <c r="AU13" s="63"/>
      <c r="AV13" s="62"/>
      <c r="AW13" s="62"/>
      <c r="AX13" s="71"/>
      <c r="AY13" s="71"/>
      <c r="AZ13" s="63"/>
    </row>
    <row r="14" spans="1:61" s="37" customFormat="1" ht="24"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Z14" s="63"/>
      <c r="AN14" s="33"/>
      <c r="AT14" s="63"/>
      <c r="AU14" s="63"/>
      <c r="AV14" s="62"/>
      <c r="AW14" s="62"/>
      <c r="AX14" s="71"/>
      <c r="AY14" s="71"/>
      <c r="AZ14" s="63"/>
    </row>
    <row r="15" spans="1:61" s="37" customFormat="1" ht="24"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Z15" s="63"/>
      <c r="AN15" s="70" t="s">
        <v>227</v>
      </c>
      <c r="AT15" s="63"/>
      <c r="AU15" s="63"/>
      <c r="AV15" s="62"/>
      <c r="AW15" s="62"/>
      <c r="AX15" s="71"/>
      <c r="AY15" s="71"/>
      <c r="AZ15" s="63"/>
    </row>
    <row r="16" spans="1:61" s="37" customFormat="1" ht="24"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Z16" s="63"/>
      <c r="AN16" s="70" t="s">
        <v>226</v>
      </c>
      <c r="AT16" s="63"/>
      <c r="AU16" s="63"/>
      <c r="AV16" s="62"/>
      <c r="AW16" s="62"/>
      <c r="AX16" s="71"/>
      <c r="AY16" s="71"/>
      <c r="AZ16" s="63"/>
    </row>
    <row r="17" spans="2:62" s="37" customFormat="1" ht="24"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Z17" s="63"/>
      <c r="AN17" s="70" t="s">
        <v>215</v>
      </c>
      <c r="AT17" s="63"/>
      <c r="AU17" s="63"/>
      <c r="AV17" s="62"/>
      <c r="AW17" s="62"/>
      <c r="AX17" s="71"/>
      <c r="AY17" s="71"/>
      <c r="AZ17" s="63"/>
    </row>
    <row r="18" spans="2:62" s="37" customFormat="1" ht="24">
      <c r="B18" s="112" t="s">
        <v>191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V18" s="63"/>
      <c r="W18" s="63"/>
      <c r="X18" s="63"/>
      <c r="Y18" s="63"/>
      <c r="Z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2"/>
      <c r="AW18" s="62"/>
      <c r="AX18" s="62"/>
      <c r="AY18" s="62"/>
      <c r="AZ18" s="113"/>
      <c r="BA18" s="63"/>
      <c r="BB18" s="63"/>
      <c r="BC18" s="63"/>
      <c r="BD18" s="63"/>
      <c r="BE18" s="63"/>
      <c r="BF18" s="114"/>
    </row>
    <row r="19" spans="2:62" s="37" customFormat="1" ht="24">
      <c r="B19" s="117" t="s">
        <v>255</v>
      </c>
      <c r="C19" s="63" t="s">
        <v>151</v>
      </c>
      <c r="D19" s="63"/>
      <c r="J19" s="63" t="s">
        <v>6</v>
      </c>
      <c r="K19" s="118" t="s">
        <v>23</v>
      </c>
      <c r="L19" s="118" t="s">
        <v>26</v>
      </c>
      <c r="M19" s="118" t="s">
        <v>27</v>
      </c>
      <c r="N19" s="118" t="s">
        <v>28</v>
      </c>
      <c r="O19" s="63" t="s">
        <v>334</v>
      </c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T19" s="63"/>
      <c r="AU19" s="63"/>
      <c r="AV19" s="63"/>
      <c r="AW19" s="63"/>
      <c r="AX19" s="62"/>
      <c r="AY19" s="62"/>
      <c r="AZ19" s="62"/>
      <c r="BA19" s="62"/>
      <c r="BB19" s="63"/>
      <c r="BC19" s="63"/>
      <c r="BD19" s="63"/>
      <c r="BE19" s="63"/>
      <c r="BF19" s="63"/>
      <c r="BG19" s="63"/>
      <c r="BH19" s="63"/>
      <c r="BI19" s="63"/>
      <c r="BJ19" s="63"/>
    </row>
    <row r="20" spans="2:62" s="37" customFormat="1" ht="24">
      <c r="B20" s="117" t="s">
        <v>765</v>
      </c>
      <c r="C20" s="119" t="s">
        <v>152</v>
      </c>
      <c r="D20" s="63"/>
      <c r="E20" s="120"/>
      <c r="F20" s="120"/>
      <c r="G20" s="120"/>
      <c r="H20" s="120"/>
      <c r="J20" s="63" t="s">
        <v>6</v>
      </c>
      <c r="K20" s="118" t="s">
        <v>29</v>
      </c>
      <c r="L20" s="118" t="s">
        <v>30</v>
      </c>
      <c r="M20" s="118" t="s">
        <v>31</v>
      </c>
      <c r="N20" s="118" t="s">
        <v>32</v>
      </c>
      <c r="O20" s="63" t="s">
        <v>335</v>
      </c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121"/>
      <c r="AS20" s="36"/>
      <c r="AT20" s="63"/>
      <c r="AU20" s="63"/>
      <c r="AV20" s="63"/>
      <c r="AX20" s="62"/>
      <c r="AY20" s="62"/>
      <c r="AZ20" s="62"/>
      <c r="BA20" s="63"/>
      <c r="BB20" s="63"/>
      <c r="BC20" s="63"/>
      <c r="BD20" s="63"/>
      <c r="BE20" s="63"/>
      <c r="BF20" s="63"/>
      <c r="BG20" s="63"/>
      <c r="BH20" s="63"/>
      <c r="BJ20" s="63"/>
    </row>
    <row r="21" spans="2:62" s="37" customFormat="1" ht="24">
      <c r="B21" s="117" t="s">
        <v>766</v>
      </c>
      <c r="C21" s="37" t="s">
        <v>24</v>
      </c>
      <c r="D21" s="120"/>
      <c r="E21" s="120"/>
      <c r="F21" s="120"/>
      <c r="G21" s="120"/>
      <c r="H21" s="120"/>
      <c r="J21" s="63" t="s">
        <v>6</v>
      </c>
      <c r="K21" s="118" t="s">
        <v>33</v>
      </c>
      <c r="L21" s="118" t="s">
        <v>43</v>
      </c>
      <c r="M21" s="118" t="s">
        <v>64</v>
      </c>
      <c r="N21" s="118" t="s">
        <v>65</v>
      </c>
      <c r="O21" s="63" t="s">
        <v>477</v>
      </c>
      <c r="P21" s="63"/>
      <c r="Q21" s="63"/>
      <c r="R21" s="63"/>
      <c r="S21" s="63"/>
      <c r="T21" s="63"/>
      <c r="V21" s="63"/>
      <c r="W21" s="63"/>
      <c r="X21" s="63"/>
      <c r="Y21" s="63"/>
      <c r="Z21" s="63"/>
      <c r="AB21" s="63"/>
      <c r="AC21" s="63"/>
      <c r="AD21" s="63"/>
      <c r="AE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X21" s="62"/>
      <c r="AY21" s="62"/>
      <c r="AZ21" s="62"/>
      <c r="BD21" s="62"/>
    </row>
    <row r="22" spans="2:62" s="37" customFormat="1" ht="24">
      <c r="B22" s="117" t="s">
        <v>767</v>
      </c>
      <c r="C22" s="122" t="s">
        <v>15</v>
      </c>
      <c r="D22" s="63"/>
      <c r="E22" s="63"/>
      <c r="F22" s="63"/>
      <c r="G22" s="63"/>
      <c r="H22" s="63"/>
      <c r="J22" s="63" t="s">
        <v>6</v>
      </c>
      <c r="K22" s="123" t="s">
        <v>66</v>
      </c>
      <c r="L22" s="63" t="s">
        <v>7</v>
      </c>
      <c r="M22" s="63"/>
      <c r="N22" s="63"/>
      <c r="O22" s="63" t="s">
        <v>478</v>
      </c>
      <c r="P22" s="63"/>
      <c r="Q22" s="63"/>
      <c r="R22" s="63"/>
      <c r="S22" s="63"/>
      <c r="T22" s="63"/>
      <c r="U22" s="124"/>
      <c r="W22" s="63"/>
      <c r="X22" s="63"/>
      <c r="Y22" s="63"/>
      <c r="Z22" s="63"/>
      <c r="AA22" s="124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2"/>
      <c r="AV22" s="63"/>
      <c r="AX22" s="63"/>
      <c r="AY22" s="63"/>
      <c r="AZ22" s="62"/>
      <c r="BA22" s="62"/>
      <c r="BB22" s="62"/>
      <c r="BD22" s="62"/>
    </row>
    <row r="23" spans="2:62" s="37" customFormat="1" ht="24">
      <c r="B23" s="117" t="s">
        <v>768</v>
      </c>
      <c r="C23" s="37" t="s">
        <v>8</v>
      </c>
      <c r="J23" s="63" t="s">
        <v>6</v>
      </c>
      <c r="K23" s="118" t="s">
        <v>67</v>
      </c>
      <c r="L23" s="125" t="s">
        <v>746</v>
      </c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Z23" s="63"/>
      <c r="AA23" s="63"/>
      <c r="AB23" s="63"/>
      <c r="AC23" s="63"/>
      <c r="AD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X23" s="63"/>
      <c r="AY23" s="63"/>
      <c r="AZ23" s="63"/>
      <c r="BA23" s="63"/>
      <c r="BB23" s="63"/>
      <c r="BC23" s="63"/>
      <c r="BD23" s="62"/>
      <c r="BE23" s="62"/>
      <c r="BF23" s="62"/>
    </row>
    <row r="24" spans="2:62" s="37" customFormat="1" ht="24">
      <c r="B24" s="117" t="s">
        <v>769</v>
      </c>
      <c r="C24" s="37" t="s">
        <v>9</v>
      </c>
      <c r="J24" s="63" t="s">
        <v>6</v>
      </c>
      <c r="K24" s="118" t="s">
        <v>68</v>
      </c>
      <c r="L24" s="63" t="s">
        <v>336</v>
      </c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36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X24" s="63"/>
      <c r="AY24" s="63"/>
      <c r="AZ24" s="63"/>
      <c r="BA24" s="63"/>
      <c r="BB24" s="63"/>
      <c r="BC24" s="62"/>
      <c r="BD24" s="62"/>
      <c r="BE24" s="62"/>
    </row>
    <row r="25" spans="2:62" s="37" customFormat="1" ht="24">
      <c r="B25" s="117" t="s">
        <v>770</v>
      </c>
      <c r="C25" s="37" t="s">
        <v>10</v>
      </c>
      <c r="J25" s="63" t="s">
        <v>6</v>
      </c>
      <c r="K25" s="118" t="s">
        <v>69</v>
      </c>
      <c r="L25" s="37" t="s">
        <v>11</v>
      </c>
      <c r="N25" s="118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36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X25" s="63"/>
      <c r="AY25" s="63"/>
      <c r="AZ25" s="63"/>
      <c r="BA25" s="63"/>
      <c r="BB25" s="63"/>
      <c r="BC25" s="62"/>
      <c r="BD25" s="62"/>
      <c r="BE25" s="62"/>
    </row>
    <row r="26" spans="2:62" s="37" customFormat="1" ht="24">
      <c r="B26" s="117" t="s">
        <v>771</v>
      </c>
      <c r="C26" s="37" t="s">
        <v>12</v>
      </c>
      <c r="J26" s="63" t="s">
        <v>6</v>
      </c>
      <c r="K26" s="122" t="s">
        <v>473</v>
      </c>
      <c r="L26" s="37" t="s">
        <v>17</v>
      </c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120"/>
      <c r="AI26" s="120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X26" s="63"/>
      <c r="AY26" s="63"/>
      <c r="AZ26" s="63"/>
      <c r="BA26" s="63"/>
      <c r="BB26" s="63"/>
      <c r="BC26" s="63"/>
      <c r="BD26" s="62"/>
      <c r="BE26" s="62"/>
      <c r="BF26" s="62"/>
    </row>
    <row r="27" spans="2:62" s="37" customFormat="1" ht="24">
      <c r="B27" s="117" t="s">
        <v>772</v>
      </c>
      <c r="C27" s="37" t="s">
        <v>479</v>
      </c>
      <c r="J27" s="63" t="s">
        <v>6</v>
      </c>
      <c r="K27" s="122" t="s">
        <v>474</v>
      </c>
      <c r="L27" s="37" t="s">
        <v>780</v>
      </c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120"/>
      <c r="AI27" s="120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X27" s="63"/>
      <c r="AY27" s="63"/>
      <c r="AZ27" s="63"/>
      <c r="BA27" s="63"/>
      <c r="BB27" s="63"/>
      <c r="BC27" s="63"/>
      <c r="BD27" s="62"/>
      <c r="BE27" s="62"/>
      <c r="BF27" s="62"/>
    </row>
    <row r="28" spans="2:62" s="37" customFormat="1" ht="21" customHeight="1">
      <c r="B28" s="117" t="s">
        <v>773</v>
      </c>
      <c r="C28" s="37" t="s">
        <v>13</v>
      </c>
      <c r="F28" s="63"/>
      <c r="G28" s="63"/>
      <c r="H28" s="63"/>
      <c r="J28" s="63" t="s">
        <v>14</v>
      </c>
      <c r="K28" s="118" t="s">
        <v>475</v>
      </c>
      <c r="L28" s="119" t="s">
        <v>18</v>
      </c>
      <c r="M28" s="63"/>
      <c r="N28" s="63"/>
      <c r="O28" s="63" t="s">
        <v>480</v>
      </c>
      <c r="P28" s="63"/>
      <c r="Q28" s="63"/>
      <c r="R28" s="63"/>
      <c r="S28" s="63"/>
      <c r="T28" s="63"/>
      <c r="U28" s="63"/>
      <c r="V28" s="63"/>
      <c r="W28" s="63"/>
      <c r="Z28" s="63"/>
      <c r="AA28" s="63"/>
      <c r="AB28" s="63"/>
      <c r="AC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2"/>
      <c r="AX28" s="62"/>
      <c r="AY28" s="62"/>
      <c r="AZ28" s="62"/>
    </row>
    <row r="29" spans="2:62" s="37" customFormat="1" ht="21" customHeight="1">
      <c r="B29" s="117" t="s">
        <v>774</v>
      </c>
      <c r="C29" s="122" t="s">
        <v>16</v>
      </c>
      <c r="E29" s="119"/>
      <c r="F29" s="63"/>
      <c r="G29" s="63"/>
      <c r="H29" s="63"/>
      <c r="J29" s="63" t="s">
        <v>6</v>
      </c>
      <c r="K29" s="126" t="s">
        <v>476</v>
      </c>
      <c r="L29" s="63" t="s">
        <v>18</v>
      </c>
      <c r="M29" s="63"/>
      <c r="N29" s="63"/>
      <c r="O29" s="63" t="s">
        <v>481</v>
      </c>
      <c r="P29" s="63"/>
      <c r="Q29" s="63"/>
      <c r="R29" s="63"/>
      <c r="S29" s="63"/>
      <c r="T29" s="63"/>
      <c r="U29" s="127"/>
      <c r="V29" s="63"/>
      <c r="W29" s="63"/>
      <c r="X29" s="63"/>
      <c r="Y29" s="63"/>
      <c r="Z29" s="63"/>
      <c r="AA29" s="127"/>
      <c r="AB29" s="63"/>
      <c r="AC29" s="63"/>
      <c r="AD29" s="63"/>
      <c r="AE29" s="63"/>
      <c r="AR29" s="63"/>
      <c r="AS29" s="63"/>
      <c r="AT29" s="63"/>
      <c r="AU29" s="63"/>
      <c r="AV29" s="63"/>
      <c r="AW29" s="63"/>
      <c r="AX29" s="63"/>
      <c r="AY29" s="63"/>
      <c r="AZ29" s="62"/>
      <c r="BA29" s="62"/>
      <c r="BB29" s="62"/>
    </row>
    <row r="30" spans="2:62" s="115" customFormat="1" ht="24">
      <c r="B30" s="120" t="s">
        <v>4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V30" s="116"/>
      <c r="AW30" s="116"/>
      <c r="AX30" s="116"/>
      <c r="AY30" s="116"/>
    </row>
    <row r="31" spans="2:62" s="37" customFormat="1" ht="24"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Z31" s="63"/>
      <c r="AT31" s="63"/>
      <c r="AU31" s="63"/>
      <c r="AV31" s="62"/>
      <c r="AW31" s="62"/>
      <c r="AX31" s="71"/>
      <c r="AY31" s="71"/>
      <c r="AZ31" s="63"/>
    </row>
    <row r="32" spans="2:62" s="37" customFormat="1" ht="24"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Z32" s="63"/>
      <c r="AT32" s="63"/>
      <c r="AU32" s="63"/>
      <c r="AV32" s="62"/>
      <c r="AW32" s="62"/>
      <c r="AX32" s="71"/>
      <c r="AY32" s="71"/>
      <c r="AZ32" s="63"/>
    </row>
  </sheetData>
  <sheetProtection password="CA17" sheet="1" scenarios="1"/>
  <protectedRanges>
    <protectedRange sqref="A9 AJ12:AS18" name="ช่วง2"/>
    <protectedRange sqref="A9" name="ช่วง1"/>
  </protectedRanges>
  <mergeCells count="40">
    <mergeCell ref="AI6:AI7"/>
    <mergeCell ref="AJ6:AJ7"/>
    <mergeCell ref="AM6:AM7"/>
    <mergeCell ref="AN6:AN7"/>
    <mergeCell ref="AR6:AR7"/>
    <mergeCell ref="AQ6:AQ7"/>
    <mergeCell ref="B5:C6"/>
    <mergeCell ref="Z5:AA6"/>
    <mergeCell ref="AB5:AC6"/>
    <mergeCell ref="AD5:AE6"/>
    <mergeCell ref="A4:AG4"/>
    <mergeCell ref="AP4:AS4"/>
    <mergeCell ref="AP5:AS5"/>
    <mergeCell ref="AL5:AO5"/>
    <mergeCell ref="AO6:AO7"/>
    <mergeCell ref="AP6:AP7"/>
    <mergeCell ref="AS6:AS7"/>
    <mergeCell ref="AL6:AL7"/>
    <mergeCell ref="AL4:AO4"/>
    <mergeCell ref="AH4:AK4"/>
    <mergeCell ref="V5:W6"/>
    <mergeCell ref="X5:Y6"/>
    <mergeCell ref="AK6:AK7"/>
    <mergeCell ref="D5:E6"/>
    <mergeCell ref="F5:G6"/>
    <mergeCell ref="H5:I6"/>
    <mergeCell ref="J5:K6"/>
    <mergeCell ref="R5:S6"/>
    <mergeCell ref="T5:U6"/>
    <mergeCell ref="AH6:AH7"/>
    <mergeCell ref="AF5:AG6"/>
    <mergeCell ref="AH5:AK5"/>
    <mergeCell ref="L5:M6"/>
    <mergeCell ref="N5:O6"/>
    <mergeCell ref="P5:Q6"/>
    <mergeCell ref="AV1:AZ1"/>
    <mergeCell ref="AG1:AS1"/>
    <mergeCell ref="AT1:AU1"/>
    <mergeCell ref="B2:BA2"/>
    <mergeCell ref="D1:AF1"/>
  </mergeCells>
  <phoneticPr fontId="0" type="noConversion"/>
  <conditionalFormatting sqref="AG1:AS1">
    <cfRule type="cellIs" dxfId="4" priority="2" operator="equal">
      <formula>0</formula>
    </cfRule>
  </conditionalFormatting>
  <conditionalFormatting sqref="AV1:AZ1">
    <cfRule type="cellIs" dxfId="3" priority="1" operator="equal">
      <formula>0</formula>
    </cfRule>
  </conditionalFormatting>
  <printOptions horizontalCentered="1"/>
  <pageMargins left="0.15748031496063" right="0.15748031496063" top="0.86614173228346503" bottom="0.196850393700787" header="0.23622047244094499" footer="0.118110236220472"/>
  <pageSetup paperSize="9" scale="72" orientation="landscape" r:id="rId1"/>
  <headerFooter alignWithMargins="0">
    <oddHeader>&amp;R&amp;A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56"/>
  <sheetViews>
    <sheetView zoomScaleNormal="100" workbookViewId="0">
      <pane ySplit="5" topLeftCell="A6" activePane="bottomLeft" state="frozen"/>
      <selection pane="bottomLeft" activeCell="C51" sqref="C51"/>
    </sheetView>
  </sheetViews>
  <sheetFormatPr defaultColWidth="9.140625" defaultRowHeight="21.75"/>
  <cols>
    <col min="1" max="1" width="3.140625" style="7" customWidth="1"/>
    <col min="2" max="2" width="22.5703125" style="7" customWidth="1"/>
    <col min="3" max="3" width="17.5703125" style="69" customWidth="1"/>
    <col min="4" max="4" width="8.42578125" style="33" customWidth="1"/>
    <col min="5" max="5" width="11.28515625" style="167" customWidth="1"/>
    <col min="6" max="6" width="13.28515625" style="167" customWidth="1"/>
    <col min="7" max="7" width="5.7109375" style="33" customWidth="1"/>
    <col min="8" max="8" width="5.85546875" style="33" customWidth="1"/>
    <col min="9" max="9" width="5.42578125" style="33" customWidth="1"/>
    <col min="10" max="10" width="9.28515625" style="7" customWidth="1"/>
    <col min="11" max="11" width="5.7109375" style="33" customWidth="1"/>
    <col min="12" max="12" width="13.5703125" style="7" customWidth="1"/>
    <col min="13" max="13" width="5" style="7" customWidth="1"/>
    <col min="14" max="14" width="14.85546875" style="7" customWidth="1"/>
    <col min="15" max="15" width="5.28515625" style="7" customWidth="1"/>
    <col min="16" max="16" width="14.42578125" style="7" customWidth="1"/>
    <col min="17" max="17" width="13.42578125" style="168" customWidth="1"/>
    <col min="18" max="16384" width="9.140625" style="7"/>
  </cols>
  <sheetData>
    <row r="1" spans="1:17" ht="27.75">
      <c r="A1" s="462" t="s">
        <v>230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</row>
    <row r="2" spans="1:17" s="142" customFormat="1" ht="21" customHeight="1">
      <c r="A2" s="140"/>
      <c r="B2" s="140"/>
      <c r="C2" s="141" t="s">
        <v>188</v>
      </c>
      <c r="D2" s="481">
        <f>'2.ปริมาณงานสถานศึกษา'!$AG$1</f>
        <v>0</v>
      </c>
      <c r="E2" s="481"/>
      <c r="F2" s="481"/>
      <c r="G2" s="481"/>
      <c r="H2" s="481"/>
      <c r="I2" s="481"/>
      <c r="J2" s="189" t="s">
        <v>3</v>
      </c>
      <c r="K2" s="481">
        <f>'1.ข้อมูลสถานศึกษา'!$H$3</f>
        <v>0</v>
      </c>
      <c r="L2" s="481"/>
      <c r="N2" s="190" t="s">
        <v>192</v>
      </c>
      <c r="O2" s="31">
        <f>'1.ข้อมูลสถานศึกษา'!$L$3</f>
        <v>0</v>
      </c>
      <c r="P2" s="141"/>
    </row>
    <row r="3" spans="1:17" s="143" customFormat="1" ht="20.25" customHeight="1">
      <c r="A3" s="483" t="s">
        <v>44</v>
      </c>
      <c r="B3" s="483" t="s">
        <v>45</v>
      </c>
      <c r="C3" s="483" t="s">
        <v>36</v>
      </c>
      <c r="D3" s="191" t="s">
        <v>36</v>
      </c>
      <c r="E3" s="192" t="s">
        <v>102</v>
      </c>
      <c r="F3" s="192" t="s">
        <v>102</v>
      </c>
      <c r="G3" s="191" t="s">
        <v>103</v>
      </c>
      <c r="H3" s="191" t="s">
        <v>104</v>
      </c>
      <c r="I3" s="486" t="s">
        <v>351</v>
      </c>
      <c r="J3" s="487"/>
      <c r="K3" s="487"/>
      <c r="L3" s="487"/>
      <c r="M3" s="487"/>
      <c r="N3" s="487"/>
      <c r="O3" s="487"/>
      <c r="P3" s="488"/>
      <c r="Q3" s="193" t="s">
        <v>136</v>
      </c>
    </row>
    <row r="4" spans="1:17" s="143" customFormat="1" ht="20.25" customHeight="1">
      <c r="A4" s="484"/>
      <c r="B4" s="484"/>
      <c r="C4" s="484"/>
      <c r="D4" s="194" t="s">
        <v>105</v>
      </c>
      <c r="E4" s="195" t="s">
        <v>106</v>
      </c>
      <c r="F4" s="195" t="s">
        <v>107</v>
      </c>
      <c r="G4" s="194" t="s">
        <v>108</v>
      </c>
      <c r="H4" s="194" t="s">
        <v>109</v>
      </c>
      <c r="I4" s="482" t="s">
        <v>110</v>
      </c>
      <c r="J4" s="482"/>
      <c r="K4" s="482" t="s">
        <v>111</v>
      </c>
      <c r="L4" s="482"/>
      <c r="M4" s="482" t="s">
        <v>112</v>
      </c>
      <c r="N4" s="482"/>
      <c r="O4" s="482" t="s">
        <v>256</v>
      </c>
      <c r="P4" s="482"/>
      <c r="Q4" s="196" t="s">
        <v>137</v>
      </c>
    </row>
    <row r="5" spans="1:17" s="143" customFormat="1" ht="20.25" customHeight="1">
      <c r="A5" s="485"/>
      <c r="B5" s="485"/>
      <c r="C5" s="485"/>
      <c r="D5" s="197"/>
      <c r="E5" s="198"/>
      <c r="F5" s="198" t="s">
        <v>252</v>
      </c>
      <c r="G5" s="199"/>
      <c r="H5" s="199"/>
      <c r="I5" s="200" t="s">
        <v>141</v>
      </c>
      <c r="J5" s="200" t="s">
        <v>113</v>
      </c>
      <c r="K5" s="200" t="s">
        <v>141</v>
      </c>
      <c r="L5" s="200" t="s">
        <v>113</v>
      </c>
      <c r="M5" s="200" t="s">
        <v>141</v>
      </c>
      <c r="N5" s="200" t="s">
        <v>113</v>
      </c>
      <c r="O5" s="200" t="s">
        <v>141</v>
      </c>
      <c r="P5" s="200" t="s">
        <v>113</v>
      </c>
      <c r="Q5" s="201" t="s">
        <v>257</v>
      </c>
    </row>
    <row r="6" spans="1:17" s="143" customFormat="1" ht="27.75">
      <c r="A6" s="144"/>
      <c r="B6" s="145" t="s">
        <v>242</v>
      </c>
      <c r="C6" s="144"/>
      <c r="D6" s="202"/>
      <c r="E6" s="203"/>
      <c r="F6" s="203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5"/>
    </row>
    <row r="7" spans="1:17" s="150" customFormat="1" ht="18" customHeight="1">
      <c r="A7" s="146"/>
      <c r="B7" s="147"/>
      <c r="C7" s="148"/>
      <c r="D7" s="149"/>
      <c r="E7" s="151"/>
      <c r="F7" s="151"/>
      <c r="G7" s="149"/>
      <c r="H7" s="149"/>
      <c r="I7" s="149"/>
      <c r="J7" s="147"/>
      <c r="K7" s="149"/>
      <c r="L7" s="147"/>
      <c r="M7" s="149"/>
      <c r="N7" s="147"/>
      <c r="O7" s="149"/>
      <c r="P7" s="147"/>
      <c r="Q7" s="152"/>
    </row>
    <row r="8" spans="1:17" s="150" customFormat="1" ht="18" customHeight="1">
      <c r="A8" s="146"/>
      <c r="B8" s="147"/>
      <c r="C8" s="148"/>
      <c r="D8" s="149"/>
      <c r="E8" s="151"/>
      <c r="F8" s="151"/>
      <c r="G8" s="149"/>
      <c r="H8" s="149"/>
      <c r="I8" s="149"/>
      <c r="J8" s="147"/>
      <c r="K8" s="149"/>
      <c r="L8" s="147"/>
      <c r="M8" s="149"/>
      <c r="N8" s="147"/>
      <c r="O8" s="149"/>
      <c r="P8" s="147"/>
      <c r="Q8" s="152"/>
    </row>
    <row r="9" spans="1:17" s="150" customFormat="1" ht="18" customHeight="1">
      <c r="A9" s="146"/>
      <c r="B9" s="147"/>
      <c r="C9" s="148"/>
      <c r="D9" s="149"/>
      <c r="E9" s="151"/>
      <c r="F9" s="151"/>
      <c r="G9" s="149"/>
      <c r="H9" s="149"/>
      <c r="I9" s="149"/>
      <c r="J9" s="147"/>
      <c r="K9" s="149"/>
      <c r="L9" s="147"/>
      <c r="M9" s="147"/>
      <c r="N9" s="147"/>
      <c r="O9" s="147"/>
      <c r="P9" s="147"/>
      <c r="Q9" s="152"/>
    </row>
    <row r="10" spans="1:17" s="150" customFormat="1" ht="18" customHeight="1">
      <c r="A10" s="146"/>
      <c r="B10" s="147"/>
      <c r="C10" s="148"/>
      <c r="D10" s="149"/>
      <c r="E10" s="151"/>
      <c r="F10" s="151"/>
      <c r="G10" s="149"/>
      <c r="H10" s="149"/>
      <c r="I10" s="149"/>
      <c r="J10" s="147"/>
      <c r="K10" s="149"/>
      <c r="L10" s="147"/>
      <c r="M10" s="147"/>
      <c r="N10" s="147"/>
      <c r="O10" s="147"/>
      <c r="P10" s="147"/>
      <c r="Q10" s="152"/>
    </row>
    <row r="11" spans="1:17" s="150" customFormat="1" ht="27.75">
      <c r="A11" s="153"/>
      <c r="B11" s="154" t="s">
        <v>231</v>
      </c>
      <c r="C11" s="155"/>
      <c r="D11" s="149"/>
      <c r="E11" s="151"/>
      <c r="F11" s="151"/>
      <c r="G11" s="149"/>
      <c r="H11" s="149"/>
      <c r="I11" s="149"/>
      <c r="J11" s="147"/>
      <c r="K11" s="149"/>
      <c r="L11" s="147"/>
      <c r="M11" s="147"/>
      <c r="N11" s="147"/>
      <c r="O11" s="147"/>
      <c r="P11" s="147"/>
      <c r="Q11" s="152"/>
    </row>
    <row r="12" spans="1:17" s="150" customFormat="1" ht="17.25" customHeight="1">
      <c r="A12" s="146"/>
      <c r="B12" s="156"/>
      <c r="C12" s="156" t="s">
        <v>38</v>
      </c>
      <c r="D12" s="149"/>
      <c r="E12" s="151"/>
      <c r="F12" s="151"/>
      <c r="G12" s="149"/>
      <c r="H12" s="149"/>
      <c r="I12" s="149"/>
      <c r="J12" s="147"/>
      <c r="K12" s="149"/>
      <c r="L12" s="147"/>
      <c r="M12" s="147"/>
      <c r="N12" s="147"/>
      <c r="O12" s="147"/>
      <c r="P12" s="147"/>
      <c r="Q12" s="152"/>
    </row>
    <row r="13" spans="1:17" s="150" customFormat="1" ht="17.25" customHeight="1">
      <c r="A13" s="146"/>
      <c r="B13" s="156"/>
      <c r="C13" s="156" t="s">
        <v>232</v>
      </c>
      <c r="D13" s="149"/>
      <c r="E13" s="151"/>
      <c r="F13" s="151"/>
      <c r="G13" s="149"/>
      <c r="H13" s="149"/>
      <c r="I13" s="149"/>
      <c r="J13" s="147"/>
      <c r="K13" s="149"/>
      <c r="L13" s="147"/>
      <c r="M13" s="147"/>
      <c r="N13" s="147"/>
      <c r="O13" s="147"/>
      <c r="P13" s="147"/>
      <c r="Q13" s="157"/>
    </row>
    <row r="14" spans="1:17" s="150" customFormat="1" ht="17.25" customHeight="1">
      <c r="A14" s="146"/>
      <c r="B14" s="156"/>
      <c r="C14" s="156" t="s">
        <v>233</v>
      </c>
      <c r="D14" s="149"/>
      <c r="E14" s="151"/>
      <c r="F14" s="151"/>
      <c r="G14" s="149"/>
      <c r="H14" s="149"/>
      <c r="I14" s="149"/>
      <c r="J14" s="147"/>
      <c r="K14" s="149"/>
      <c r="L14" s="147"/>
      <c r="M14" s="147"/>
      <c r="N14" s="147"/>
      <c r="O14" s="147"/>
      <c r="P14" s="147"/>
      <c r="Q14" s="157"/>
    </row>
    <row r="15" spans="1:17" s="150" customFormat="1" ht="17.25" customHeight="1">
      <c r="A15" s="158"/>
      <c r="B15" s="159"/>
      <c r="C15" s="159"/>
      <c r="D15" s="160"/>
      <c r="E15" s="161"/>
      <c r="F15" s="161"/>
      <c r="G15" s="160"/>
      <c r="H15" s="160"/>
      <c r="I15" s="160"/>
      <c r="J15" s="162"/>
      <c r="K15" s="160"/>
      <c r="L15" s="162"/>
      <c r="M15" s="162"/>
      <c r="N15" s="162"/>
      <c r="O15" s="162"/>
      <c r="P15" s="162"/>
      <c r="Q15" s="157"/>
    </row>
    <row r="16" spans="1:17" s="150" customFormat="1" ht="27.75">
      <c r="A16" s="146"/>
      <c r="B16" s="163" t="s">
        <v>253</v>
      </c>
      <c r="C16" s="156"/>
      <c r="D16" s="149"/>
      <c r="E16" s="151"/>
      <c r="F16" s="151"/>
      <c r="G16" s="149"/>
      <c r="H16" s="149"/>
      <c r="I16" s="149"/>
      <c r="J16" s="147"/>
      <c r="K16" s="149"/>
      <c r="L16" s="147"/>
      <c r="M16" s="147"/>
      <c r="N16" s="147"/>
      <c r="O16" s="147"/>
      <c r="P16" s="147"/>
      <c r="Q16" s="152"/>
    </row>
    <row r="17" spans="1:17" s="150" customFormat="1">
      <c r="A17" s="146" t="s">
        <v>255</v>
      </c>
      <c r="B17" s="156"/>
      <c r="C17" s="156" t="s">
        <v>254</v>
      </c>
      <c r="D17" s="149"/>
      <c r="E17" s="151"/>
      <c r="F17" s="151"/>
      <c r="G17" s="149"/>
      <c r="H17" s="149"/>
      <c r="I17" s="149"/>
      <c r="J17" s="147"/>
      <c r="K17" s="149"/>
      <c r="L17" s="147"/>
      <c r="M17" s="147"/>
      <c r="N17" s="147"/>
      <c r="O17" s="147"/>
      <c r="P17" s="147"/>
      <c r="Q17" s="152"/>
    </row>
    <row r="18" spans="1:17" s="150" customFormat="1">
      <c r="A18" s="146"/>
      <c r="B18" s="156"/>
      <c r="C18" s="156"/>
      <c r="D18" s="149"/>
      <c r="E18" s="151"/>
      <c r="F18" s="151"/>
      <c r="G18" s="149"/>
      <c r="H18" s="149"/>
      <c r="I18" s="149"/>
      <c r="J18" s="147"/>
      <c r="K18" s="149"/>
      <c r="L18" s="147"/>
      <c r="M18" s="147"/>
      <c r="N18" s="147"/>
      <c r="O18" s="147"/>
      <c r="P18" s="147"/>
      <c r="Q18" s="152"/>
    </row>
    <row r="19" spans="1:17" s="150" customFormat="1" ht="27.75">
      <c r="A19" s="146"/>
      <c r="B19" s="163" t="s">
        <v>243</v>
      </c>
      <c r="C19" s="164"/>
      <c r="D19" s="149"/>
      <c r="E19" s="151"/>
      <c r="F19" s="151"/>
      <c r="G19" s="149"/>
      <c r="H19" s="149"/>
      <c r="I19" s="149"/>
      <c r="J19" s="147"/>
      <c r="K19" s="149"/>
      <c r="L19" s="147"/>
      <c r="M19" s="147"/>
      <c r="N19" s="147"/>
      <c r="O19" s="147"/>
      <c r="P19" s="147"/>
      <c r="Q19" s="152"/>
    </row>
    <row r="20" spans="1:17" s="150" customFormat="1" ht="20.25" customHeight="1">
      <c r="A20" s="146"/>
      <c r="B20" s="164" t="s">
        <v>241</v>
      </c>
      <c r="C20" s="164"/>
      <c r="D20" s="149"/>
      <c r="E20" s="151"/>
      <c r="F20" s="151"/>
      <c r="G20" s="149"/>
      <c r="H20" s="149"/>
      <c r="I20" s="149"/>
      <c r="J20" s="147"/>
      <c r="K20" s="149"/>
      <c r="L20" s="147"/>
      <c r="M20" s="147"/>
      <c r="N20" s="147"/>
      <c r="O20" s="147"/>
      <c r="P20" s="147"/>
      <c r="Q20" s="152"/>
    </row>
    <row r="21" spans="1:17" s="150" customFormat="1" ht="20.25" customHeight="1">
      <c r="A21" s="146"/>
      <c r="B21" s="164" t="s">
        <v>251</v>
      </c>
      <c r="C21" s="156"/>
      <c r="D21" s="149"/>
      <c r="E21" s="151"/>
      <c r="F21" s="151"/>
      <c r="G21" s="149"/>
      <c r="H21" s="149"/>
      <c r="I21" s="149"/>
      <c r="J21" s="147"/>
      <c r="K21" s="149"/>
      <c r="L21" s="147"/>
      <c r="M21" s="147"/>
      <c r="N21" s="147"/>
      <c r="O21" s="147"/>
      <c r="P21" s="147"/>
      <c r="Q21" s="152"/>
    </row>
    <row r="22" spans="1:17" s="150" customFormat="1" ht="20.25" customHeight="1">
      <c r="A22" s="146"/>
      <c r="B22" s="156"/>
      <c r="C22" s="156" t="s">
        <v>38</v>
      </c>
      <c r="D22" s="149"/>
      <c r="E22" s="151"/>
      <c r="F22" s="151"/>
      <c r="G22" s="149"/>
      <c r="H22" s="149"/>
      <c r="I22" s="149"/>
      <c r="J22" s="147"/>
      <c r="K22" s="149"/>
      <c r="L22" s="147"/>
      <c r="M22" s="147"/>
      <c r="N22" s="147"/>
      <c r="O22" s="147"/>
      <c r="P22" s="147"/>
      <c r="Q22" s="152"/>
    </row>
    <row r="23" spans="1:17" s="150" customFormat="1" ht="20.25" customHeight="1">
      <c r="A23" s="146"/>
      <c r="B23" s="156"/>
      <c r="C23" s="156" t="s">
        <v>233</v>
      </c>
      <c r="D23" s="149"/>
      <c r="E23" s="151"/>
      <c r="F23" s="151"/>
      <c r="G23" s="149"/>
      <c r="H23" s="149"/>
      <c r="I23" s="149"/>
      <c r="J23" s="147"/>
      <c r="K23" s="149"/>
      <c r="L23" s="147"/>
      <c r="M23" s="147"/>
      <c r="N23" s="147"/>
      <c r="O23" s="147"/>
      <c r="P23" s="147"/>
      <c r="Q23" s="152"/>
    </row>
    <row r="24" spans="1:17" s="150" customFormat="1" ht="20.25" customHeight="1">
      <c r="A24" s="146"/>
      <c r="B24" s="164" t="s">
        <v>237</v>
      </c>
      <c r="C24" s="156"/>
      <c r="D24" s="149"/>
      <c r="E24" s="151"/>
      <c r="F24" s="151"/>
      <c r="G24" s="149"/>
      <c r="H24" s="149"/>
      <c r="I24" s="149"/>
      <c r="J24" s="147"/>
      <c r="K24" s="149"/>
      <c r="L24" s="147"/>
      <c r="M24" s="147"/>
      <c r="N24" s="147"/>
      <c r="O24" s="147"/>
      <c r="P24" s="147"/>
      <c r="Q24" s="152"/>
    </row>
    <row r="25" spans="1:17" s="150" customFormat="1" ht="18.75" customHeight="1">
      <c r="A25" s="146"/>
      <c r="B25" s="164"/>
      <c r="C25" s="156" t="s">
        <v>38</v>
      </c>
      <c r="D25" s="149"/>
      <c r="E25" s="151"/>
      <c r="F25" s="151"/>
      <c r="G25" s="149"/>
      <c r="H25" s="149"/>
      <c r="I25" s="149"/>
      <c r="J25" s="147"/>
      <c r="K25" s="149"/>
      <c r="L25" s="147"/>
      <c r="M25" s="147"/>
      <c r="N25" s="147"/>
      <c r="O25" s="147"/>
      <c r="P25" s="147"/>
      <c r="Q25" s="152"/>
    </row>
    <row r="26" spans="1:17" s="150" customFormat="1" ht="20.25" customHeight="1">
      <c r="A26" s="146"/>
      <c r="B26" s="164" t="s">
        <v>238</v>
      </c>
      <c r="C26" s="156"/>
      <c r="D26" s="149"/>
      <c r="E26" s="151"/>
      <c r="F26" s="151"/>
      <c r="G26" s="149"/>
      <c r="H26" s="149"/>
      <c r="I26" s="149"/>
      <c r="J26" s="147"/>
      <c r="K26" s="149"/>
      <c r="L26" s="147"/>
      <c r="M26" s="147"/>
      <c r="N26" s="147"/>
      <c r="O26" s="147"/>
      <c r="P26" s="147"/>
      <c r="Q26" s="152"/>
    </row>
    <row r="27" spans="1:17" s="150" customFormat="1" ht="18" customHeight="1">
      <c r="A27" s="146"/>
      <c r="B27" s="164"/>
      <c r="C27" s="156" t="s">
        <v>239</v>
      </c>
      <c r="D27" s="149"/>
      <c r="E27" s="151"/>
      <c r="F27" s="151"/>
      <c r="G27" s="149"/>
      <c r="H27" s="149"/>
      <c r="I27" s="149"/>
      <c r="J27" s="147"/>
      <c r="K27" s="149"/>
      <c r="L27" s="147"/>
      <c r="M27" s="147"/>
      <c r="N27" s="147"/>
      <c r="O27" s="147"/>
      <c r="P27" s="147"/>
      <c r="Q27" s="152"/>
    </row>
    <row r="28" spans="1:17" s="150" customFormat="1" ht="18" customHeight="1">
      <c r="A28" s="146"/>
      <c r="B28" s="164"/>
      <c r="C28" s="156" t="s">
        <v>240</v>
      </c>
      <c r="D28" s="149"/>
      <c r="E28" s="151"/>
      <c r="F28" s="151"/>
      <c r="G28" s="149"/>
      <c r="H28" s="149"/>
      <c r="I28" s="149"/>
      <c r="J28" s="147"/>
      <c r="K28" s="149"/>
      <c r="L28" s="147"/>
      <c r="M28" s="147"/>
      <c r="N28" s="147"/>
      <c r="O28" s="147"/>
      <c r="P28" s="147"/>
      <c r="Q28" s="152"/>
    </row>
    <row r="29" spans="1:17" s="150" customFormat="1" ht="20.25" customHeight="1">
      <c r="A29" s="146"/>
      <c r="B29" s="164" t="s">
        <v>234</v>
      </c>
      <c r="C29" s="156"/>
      <c r="D29" s="149"/>
      <c r="E29" s="151"/>
      <c r="F29" s="151"/>
      <c r="G29" s="149"/>
      <c r="H29" s="149"/>
      <c r="I29" s="149"/>
      <c r="J29" s="147"/>
      <c r="K29" s="149"/>
      <c r="L29" s="147"/>
      <c r="M29" s="147"/>
      <c r="N29" s="147"/>
      <c r="O29" s="147"/>
      <c r="P29" s="147"/>
      <c r="Q29" s="152"/>
    </row>
    <row r="30" spans="1:17" s="150" customFormat="1" ht="19.5" customHeight="1">
      <c r="A30" s="146"/>
      <c r="B30" s="156"/>
      <c r="C30" s="156" t="s">
        <v>235</v>
      </c>
      <c r="D30" s="149"/>
      <c r="E30" s="151"/>
      <c r="F30" s="151"/>
      <c r="G30" s="149"/>
      <c r="H30" s="149"/>
      <c r="I30" s="149"/>
      <c r="J30" s="147"/>
      <c r="K30" s="149"/>
      <c r="L30" s="147"/>
      <c r="M30" s="147"/>
      <c r="N30" s="147"/>
      <c r="O30" s="147"/>
      <c r="P30" s="147"/>
      <c r="Q30" s="152"/>
    </row>
    <row r="31" spans="1:17" s="150" customFormat="1" ht="19.5" customHeight="1">
      <c r="A31" s="146"/>
      <c r="B31" s="156"/>
      <c r="C31" s="156" t="s">
        <v>236</v>
      </c>
      <c r="D31" s="149"/>
      <c r="E31" s="151"/>
      <c r="F31" s="151"/>
      <c r="G31" s="149"/>
      <c r="H31" s="149"/>
      <c r="I31" s="149"/>
      <c r="J31" s="147"/>
      <c r="K31" s="149"/>
      <c r="L31" s="147"/>
      <c r="M31" s="147"/>
      <c r="N31" s="147"/>
      <c r="O31" s="147"/>
      <c r="P31" s="147"/>
      <c r="Q31" s="152"/>
    </row>
    <row r="32" spans="1:17" s="150" customFormat="1" ht="19.5" customHeight="1">
      <c r="A32" s="146"/>
      <c r="B32" s="156"/>
      <c r="C32" s="156" t="s">
        <v>233</v>
      </c>
      <c r="D32" s="149"/>
      <c r="E32" s="151"/>
      <c r="F32" s="151"/>
      <c r="G32" s="149"/>
      <c r="H32" s="149"/>
      <c r="I32" s="149"/>
      <c r="J32" s="147"/>
      <c r="K32" s="149"/>
      <c r="L32" s="147"/>
      <c r="M32" s="147"/>
      <c r="N32" s="147"/>
      <c r="O32" s="147"/>
      <c r="P32" s="147"/>
      <c r="Q32" s="152"/>
    </row>
    <row r="33" spans="1:17" s="413" customFormat="1" ht="22.5" customHeight="1">
      <c r="A33" s="406"/>
      <c r="B33" s="407" t="s">
        <v>244</v>
      </c>
      <c r="C33" s="408"/>
      <c r="D33" s="409"/>
      <c r="E33" s="410"/>
      <c r="F33" s="410"/>
      <c r="G33" s="409"/>
      <c r="H33" s="409"/>
      <c r="I33" s="409"/>
      <c r="J33" s="411"/>
      <c r="K33" s="409"/>
      <c r="L33" s="411"/>
      <c r="M33" s="411"/>
      <c r="N33" s="411"/>
      <c r="O33" s="411"/>
      <c r="P33" s="411"/>
      <c r="Q33" s="412"/>
    </row>
    <row r="34" spans="1:17" s="413" customFormat="1" ht="22.5" customHeight="1">
      <c r="A34" s="406"/>
      <c r="B34" s="411"/>
      <c r="C34" s="414"/>
      <c r="D34" s="409"/>
      <c r="E34" s="410"/>
      <c r="F34" s="410"/>
      <c r="G34" s="409"/>
      <c r="H34" s="409"/>
      <c r="I34" s="409"/>
      <c r="J34" s="411"/>
      <c r="K34" s="409"/>
      <c r="L34" s="411"/>
      <c r="M34" s="411"/>
      <c r="N34" s="411"/>
      <c r="O34" s="411"/>
      <c r="P34" s="411"/>
      <c r="Q34" s="412"/>
    </row>
    <row r="35" spans="1:17" s="413" customFormat="1" ht="22.5" customHeight="1">
      <c r="A35" s="406"/>
      <c r="B35" s="407" t="s">
        <v>245</v>
      </c>
      <c r="C35" s="408"/>
      <c r="D35" s="409"/>
      <c r="E35" s="410"/>
      <c r="F35" s="410"/>
      <c r="G35" s="409"/>
      <c r="H35" s="409"/>
      <c r="I35" s="409"/>
      <c r="J35" s="411"/>
      <c r="K35" s="409"/>
      <c r="L35" s="411"/>
      <c r="M35" s="411"/>
      <c r="N35" s="411"/>
      <c r="O35" s="411"/>
      <c r="P35" s="411"/>
      <c r="Q35" s="412"/>
    </row>
    <row r="36" spans="1:17" s="413" customFormat="1" ht="22.5" customHeight="1">
      <c r="A36" s="406"/>
      <c r="B36" s="411"/>
      <c r="C36" s="414"/>
      <c r="D36" s="409"/>
      <c r="E36" s="410"/>
      <c r="F36" s="410"/>
      <c r="G36" s="409"/>
      <c r="H36" s="409"/>
      <c r="I36" s="409"/>
      <c r="J36" s="411"/>
      <c r="K36" s="409"/>
      <c r="L36" s="411"/>
      <c r="M36" s="411"/>
      <c r="N36" s="411"/>
      <c r="O36" s="411"/>
      <c r="P36" s="411"/>
      <c r="Q36" s="415"/>
    </row>
    <row r="37" spans="1:17" s="413" customFormat="1" ht="22.5" customHeight="1">
      <c r="A37" s="406"/>
      <c r="B37" s="407" t="s">
        <v>246</v>
      </c>
      <c r="C37" s="408"/>
      <c r="D37" s="409"/>
      <c r="E37" s="410"/>
      <c r="F37" s="410"/>
      <c r="G37" s="409"/>
      <c r="H37" s="409"/>
      <c r="I37" s="409"/>
      <c r="J37" s="411"/>
      <c r="K37" s="409"/>
      <c r="L37" s="411"/>
      <c r="M37" s="411"/>
      <c r="N37" s="411"/>
      <c r="O37" s="411"/>
      <c r="P37" s="411"/>
      <c r="Q37" s="412"/>
    </row>
    <row r="38" spans="1:17" s="413" customFormat="1" ht="22.5" customHeight="1">
      <c r="A38" s="406"/>
      <c r="B38" s="411"/>
      <c r="C38" s="414"/>
      <c r="D38" s="409"/>
      <c r="E38" s="410"/>
      <c r="F38" s="410"/>
      <c r="G38" s="409"/>
      <c r="H38" s="409"/>
      <c r="I38" s="409"/>
      <c r="J38" s="411"/>
      <c r="K38" s="409"/>
      <c r="L38" s="411"/>
      <c r="M38" s="411"/>
      <c r="N38" s="411"/>
      <c r="O38" s="411"/>
      <c r="P38" s="411"/>
      <c r="Q38" s="412"/>
    </row>
    <row r="39" spans="1:17" s="413" customFormat="1" ht="22.5" customHeight="1">
      <c r="A39" s="406"/>
      <c r="B39" s="407" t="s">
        <v>247</v>
      </c>
      <c r="C39" s="408"/>
      <c r="D39" s="409"/>
      <c r="E39" s="410"/>
      <c r="F39" s="410"/>
      <c r="G39" s="409"/>
      <c r="H39" s="409"/>
      <c r="I39" s="409"/>
      <c r="J39" s="411"/>
      <c r="K39" s="409"/>
      <c r="L39" s="411"/>
      <c r="M39" s="411"/>
      <c r="N39" s="411"/>
      <c r="O39" s="411"/>
      <c r="P39" s="411"/>
      <c r="Q39" s="412"/>
    </row>
    <row r="40" spans="1:17" s="413" customFormat="1" ht="22.5" customHeight="1">
      <c r="A40" s="406"/>
      <c r="B40" s="411"/>
      <c r="C40" s="414"/>
      <c r="D40" s="409"/>
      <c r="E40" s="410"/>
      <c r="F40" s="410"/>
      <c r="G40" s="409"/>
      <c r="H40" s="409"/>
      <c r="I40" s="409"/>
      <c r="J40" s="411"/>
      <c r="K40" s="409"/>
      <c r="L40" s="411"/>
      <c r="M40" s="411"/>
      <c r="N40" s="411"/>
      <c r="O40" s="411"/>
      <c r="P40" s="411"/>
      <c r="Q40" s="412"/>
    </row>
    <row r="41" spans="1:17" s="413" customFormat="1" ht="22.5" customHeight="1">
      <c r="A41" s="416"/>
      <c r="B41" s="416"/>
      <c r="C41" s="417"/>
      <c r="D41" s="418"/>
      <c r="E41" s="419"/>
      <c r="F41" s="419"/>
      <c r="G41" s="418"/>
      <c r="H41" s="418"/>
      <c r="I41" s="418"/>
      <c r="J41" s="420"/>
      <c r="K41" s="418"/>
      <c r="L41" s="420"/>
      <c r="M41" s="420"/>
      <c r="N41" s="420"/>
      <c r="O41" s="420"/>
      <c r="P41" s="420"/>
      <c r="Q41" s="421"/>
    </row>
    <row r="42" spans="1:17" s="150" customFormat="1" ht="9.75" customHeight="1">
      <c r="C42" s="165"/>
      <c r="D42" s="166"/>
      <c r="E42" s="167"/>
      <c r="F42" s="167"/>
      <c r="G42" s="166"/>
      <c r="H42" s="166"/>
      <c r="I42" s="166"/>
      <c r="K42" s="166"/>
      <c r="Q42" s="168"/>
    </row>
    <row r="43" spans="1:17">
      <c r="B43" s="7" t="s">
        <v>228</v>
      </c>
      <c r="E43" s="167" t="s">
        <v>229</v>
      </c>
      <c r="H43" s="7" t="s">
        <v>135</v>
      </c>
      <c r="J43" s="7" t="s">
        <v>138</v>
      </c>
      <c r="L43" s="33" t="s">
        <v>134</v>
      </c>
      <c r="M43" s="7" t="s">
        <v>139</v>
      </c>
      <c r="O43" s="7" t="s">
        <v>139</v>
      </c>
    </row>
    <row r="44" spans="1:17" ht="9" customHeight="1"/>
    <row r="45" spans="1:17" s="169" customFormat="1" ht="22.5" customHeight="1">
      <c r="B45" s="422" t="s">
        <v>191</v>
      </c>
      <c r="C45" s="171" t="s">
        <v>115</v>
      </c>
      <c r="D45" s="170"/>
      <c r="E45" s="172"/>
      <c r="F45" s="172"/>
      <c r="G45" s="170"/>
      <c r="H45" s="170"/>
      <c r="I45" s="170"/>
      <c r="K45" s="170"/>
      <c r="Q45" s="173"/>
    </row>
    <row r="46" spans="1:17" s="169" customFormat="1" ht="21" customHeight="1">
      <c r="B46" s="170"/>
      <c r="C46" s="171" t="s">
        <v>344</v>
      </c>
      <c r="D46" s="170"/>
      <c r="E46" s="172"/>
      <c r="F46" s="172"/>
      <c r="G46" s="170"/>
      <c r="H46" s="170"/>
      <c r="I46" s="170"/>
      <c r="K46" s="170"/>
      <c r="Q46" s="173"/>
    </row>
    <row r="47" spans="1:17" s="169" customFormat="1" ht="21" customHeight="1">
      <c r="B47" s="170"/>
      <c r="C47" s="171" t="s">
        <v>343</v>
      </c>
      <c r="D47" s="170"/>
      <c r="E47" s="172"/>
      <c r="F47" s="172"/>
      <c r="G47" s="170"/>
      <c r="H47" s="170"/>
      <c r="I47" s="170"/>
      <c r="K47" s="170"/>
      <c r="Q47" s="173"/>
    </row>
    <row r="48" spans="1:17" s="169" customFormat="1" ht="21" customHeight="1">
      <c r="B48" s="170"/>
      <c r="C48" s="171" t="s">
        <v>345</v>
      </c>
      <c r="D48" s="170"/>
      <c r="E48" s="172"/>
      <c r="F48" s="172"/>
      <c r="G48" s="170"/>
      <c r="H48" s="170"/>
      <c r="I48" s="170"/>
      <c r="K48" s="170"/>
      <c r="Q48" s="173"/>
    </row>
    <row r="49" spans="2:17" s="169" customFormat="1" ht="21" customHeight="1">
      <c r="B49" s="170"/>
      <c r="C49" s="171" t="s">
        <v>346</v>
      </c>
      <c r="D49" s="170"/>
      <c r="E49" s="172"/>
      <c r="F49" s="172"/>
      <c r="G49" s="170"/>
      <c r="H49" s="170"/>
      <c r="I49" s="170"/>
      <c r="K49" s="170"/>
      <c r="Q49" s="173"/>
    </row>
    <row r="50" spans="2:17" s="37" customFormat="1" ht="21" customHeight="1">
      <c r="B50" s="119"/>
      <c r="C50" s="171" t="s">
        <v>347</v>
      </c>
      <c r="D50" s="170"/>
      <c r="E50" s="172"/>
      <c r="F50" s="172"/>
      <c r="G50" s="62"/>
      <c r="H50" s="62"/>
      <c r="I50" s="62"/>
      <c r="K50" s="62"/>
      <c r="Q50" s="174"/>
    </row>
    <row r="51" spans="2:17" s="119" customFormat="1" ht="21" customHeight="1">
      <c r="C51" s="119" t="s">
        <v>116</v>
      </c>
      <c r="E51" s="172"/>
      <c r="F51" s="172"/>
      <c r="G51" s="119" t="s">
        <v>350</v>
      </c>
      <c r="Q51" s="175"/>
    </row>
    <row r="52" spans="2:17" s="119" customFormat="1" ht="21" customHeight="1">
      <c r="D52" s="119" t="s">
        <v>183</v>
      </c>
      <c r="E52" s="172"/>
      <c r="F52" s="176" t="s">
        <v>143</v>
      </c>
      <c r="G52" s="119" t="s">
        <v>184</v>
      </c>
      <c r="Q52" s="175"/>
    </row>
    <row r="53" spans="2:17" s="119" customFormat="1" ht="21" customHeight="1">
      <c r="E53" s="172"/>
      <c r="F53" s="176" t="s">
        <v>186</v>
      </c>
      <c r="G53" s="119" t="s">
        <v>185</v>
      </c>
      <c r="Q53" s="175"/>
    </row>
    <row r="54" spans="2:17" s="37" customFormat="1" ht="21" customHeight="1">
      <c r="C54" s="119"/>
      <c r="D54" s="62"/>
      <c r="E54" s="172"/>
      <c r="F54" s="177" t="s">
        <v>143</v>
      </c>
      <c r="G54" s="37" t="s">
        <v>187</v>
      </c>
      <c r="H54" s="62"/>
      <c r="I54" s="62"/>
      <c r="K54" s="62"/>
      <c r="Q54" s="174"/>
    </row>
    <row r="55" spans="2:17" ht="21" customHeight="1">
      <c r="C55" s="69" t="s">
        <v>348</v>
      </c>
    </row>
    <row r="56" spans="2:17" ht="21" customHeight="1">
      <c r="C56" s="69" t="s">
        <v>349</v>
      </c>
    </row>
  </sheetData>
  <mergeCells count="11">
    <mergeCell ref="D2:I2"/>
    <mergeCell ref="K2:L2"/>
    <mergeCell ref="A1:Q1"/>
    <mergeCell ref="I4:J4"/>
    <mergeCell ref="K4:L4"/>
    <mergeCell ref="M4:N4"/>
    <mergeCell ref="B3:B5"/>
    <mergeCell ref="A3:A5"/>
    <mergeCell ref="C3:C5"/>
    <mergeCell ref="O4:P4"/>
    <mergeCell ref="I3:P3"/>
  </mergeCells>
  <phoneticPr fontId="3" type="noConversion"/>
  <conditionalFormatting sqref="A2:XFD2">
    <cfRule type="cellIs" dxfId="2" priority="1" operator="equal">
      <formula>0</formula>
    </cfRule>
  </conditionalFormatting>
  <printOptions horizontalCentered="1"/>
  <pageMargins left="0.43307086614173229" right="0.19685039370078741" top="0.58437499999999998" bottom="0.59055118110236227" header="0.39370078740157483" footer="0.19685039370078741"/>
  <pageSetup paperSize="9" scale="85" orientation="landscape" r:id="rId1"/>
  <headerFooter alignWithMargins="0">
    <oddHeader>&amp;R&amp;A</oddHeader>
    <oddFooter>&amp;Rหน้าที่ &amp;P จาก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23"/>
  <sheetViews>
    <sheetView zoomScaleNormal="100" workbookViewId="0">
      <pane ySplit="5" topLeftCell="A6" activePane="bottomLeft" state="frozen"/>
      <selection pane="bottomLeft" activeCell="R10" sqref="R10"/>
    </sheetView>
  </sheetViews>
  <sheetFormatPr defaultColWidth="9.140625" defaultRowHeight="21.75"/>
  <cols>
    <col min="1" max="1" width="4" style="7" customWidth="1"/>
    <col min="2" max="2" width="21.42578125" style="7" customWidth="1"/>
    <col min="3" max="3" width="14.28515625" style="7" customWidth="1"/>
    <col min="4" max="4" width="13.7109375" style="7" customWidth="1"/>
    <col min="5" max="5" width="13.42578125" style="7" customWidth="1"/>
    <col min="6" max="6" width="15" style="7" customWidth="1"/>
    <col min="7" max="7" width="12.140625" style="7" customWidth="1"/>
    <col min="8" max="9" width="8.28515625" style="7" customWidth="1"/>
    <col min="10" max="10" width="17.140625" style="7" customWidth="1"/>
    <col min="11" max="12" width="9.28515625" style="7" customWidth="1"/>
    <col min="13" max="16384" width="9.140625" style="7"/>
  </cols>
  <sheetData>
    <row r="1" spans="1:12" ht="30.75">
      <c r="A1" s="490" t="s">
        <v>260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</row>
    <row r="2" spans="1:12" ht="30.75">
      <c r="B2" s="178" t="s">
        <v>221</v>
      </c>
      <c r="C2" s="497">
        <f>'3.ข้อมูลบุคลากร'!$D$2</f>
        <v>0</v>
      </c>
      <c r="D2" s="497"/>
      <c r="E2" s="497"/>
      <c r="F2" s="497"/>
      <c r="G2" s="178" t="s">
        <v>3</v>
      </c>
      <c r="H2" s="497">
        <f>'3.ข้อมูลบุคลากร'!$K$2</f>
        <v>0</v>
      </c>
      <c r="I2" s="497"/>
      <c r="J2" s="178" t="s">
        <v>222</v>
      </c>
      <c r="K2" s="96">
        <f>'3.ข้อมูลบุคลากร'!$O$2</f>
        <v>0</v>
      </c>
      <c r="L2" s="179"/>
    </row>
    <row r="3" spans="1:12" s="180" customFormat="1" ht="20.25" customHeight="1">
      <c r="A3" s="491" t="s">
        <v>44</v>
      </c>
      <c r="B3" s="491" t="s">
        <v>45</v>
      </c>
      <c r="C3" s="491" t="s">
        <v>36</v>
      </c>
      <c r="D3" s="491" t="s">
        <v>150</v>
      </c>
      <c r="E3" s="55" t="s">
        <v>52</v>
      </c>
      <c r="F3" s="494" t="s">
        <v>744</v>
      </c>
      <c r="G3" s="494"/>
      <c r="H3" s="494"/>
      <c r="I3" s="494"/>
      <c r="J3" s="494"/>
      <c r="K3" s="494"/>
      <c r="L3" s="494"/>
    </row>
    <row r="4" spans="1:12" s="180" customFormat="1">
      <c r="A4" s="492"/>
      <c r="B4" s="492"/>
      <c r="C4" s="492"/>
      <c r="D4" s="492"/>
      <c r="E4" s="52" t="s">
        <v>53</v>
      </c>
      <c r="F4" s="495" t="s">
        <v>140</v>
      </c>
      <c r="G4" s="496"/>
      <c r="H4" s="186" t="s">
        <v>48</v>
      </c>
      <c r="I4" s="55" t="s">
        <v>46</v>
      </c>
      <c r="J4" s="55" t="s">
        <v>81</v>
      </c>
      <c r="K4" s="494" t="s">
        <v>79</v>
      </c>
      <c r="L4" s="494"/>
    </row>
    <row r="5" spans="1:12" s="180" customFormat="1">
      <c r="A5" s="493"/>
      <c r="B5" s="493"/>
      <c r="C5" s="493"/>
      <c r="D5" s="493"/>
      <c r="E5" s="58" t="s">
        <v>54</v>
      </c>
      <c r="F5" s="58" t="s">
        <v>82</v>
      </c>
      <c r="G5" s="58" t="s">
        <v>83</v>
      </c>
      <c r="H5" s="185" t="s">
        <v>51</v>
      </c>
      <c r="I5" s="58" t="s">
        <v>47</v>
      </c>
      <c r="J5" s="58" t="s">
        <v>80</v>
      </c>
      <c r="K5" s="188" t="s">
        <v>78</v>
      </c>
      <c r="L5" s="188" t="s">
        <v>76</v>
      </c>
    </row>
    <row r="6" spans="1:12">
      <c r="A6" s="218"/>
      <c r="B6" s="218"/>
      <c r="C6" s="218"/>
      <c r="D6" s="218"/>
      <c r="E6" s="218"/>
      <c r="F6" s="222"/>
      <c r="G6" s="222"/>
      <c r="H6" s="222"/>
      <c r="I6" s="222"/>
      <c r="J6" s="222"/>
      <c r="K6" s="222"/>
      <c r="L6" s="222"/>
    </row>
    <row r="7" spans="1:12">
      <c r="A7" s="218"/>
      <c r="B7" s="218"/>
      <c r="C7" s="218"/>
      <c r="D7" s="218"/>
      <c r="E7" s="218"/>
      <c r="F7" s="222"/>
      <c r="G7" s="222"/>
      <c r="H7" s="222"/>
      <c r="I7" s="222"/>
      <c r="J7" s="222"/>
      <c r="K7" s="222"/>
      <c r="L7" s="222"/>
    </row>
    <row r="8" spans="1:12">
      <c r="A8" s="218"/>
      <c r="B8" s="218"/>
      <c r="C8" s="218"/>
      <c r="D8" s="218"/>
      <c r="E8" s="218"/>
      <c r="F8" s="222"/>
      <c r="G8" s="222"/>
      <c r="H8" s="222"/>
      <c r="I8" s="222"/>
      <c r="J8" s="222"/>
      <c r="K8" s="222"/>
      <c r="L8" s="222"/>
    </row>
    <row r="9" spans="1:12">
      <c r="A9" s="218"/>
      <c r="B9" s="218"/>
      <c r="C9" s="218"/>
      <c r="D9" s="218"/>
      <c r="E9" s="218"/>
      <c r="F9" s="222"/>
      <c r="G9" s="222"/>
      <c r="H9" s="222"/>
      <c r="I9" s="222"/>
      <c r="J9" s="222"/>
      <c r="K9" s="222"/>
      <c r="L9" s="222"/>
    </row>
    <row r="10" spans="1:12">
      <c r="A10" s="218"/>
      <c r="B10" s="218"/>
      <c r="C10" s="218"/>
      <c r="D10" s="218"/>
      <c r="E10" s="218"/>
      <c r="F10" s="222"/>
      <c r="G10" s="222"/>
      <c r="H10" s="222"/>
      <c r="I10" s="222"/>
      <c r="J10" s="222"/>
      <c r="K10" s="222"/>
      <c r="L10" s="222"/>
    </row>
    <row r="11" spans="1:12">
      <c r="A11" s="218"/>
      <c r="B11" s="218"/>
      <c r="C11" s="218"/>
      <c r="D11" s="218"/>
      <c r="E11" s="218"/>
      <c r="F11" s="222"/>
      <c r="G11" s="222"/>
      <c r="H11" s="222"/>
      <c r="I11" s="222"/>
      <c r="J11" s="222"/>
      <c r="K11" s="222"/>
      <c r="L11" s="222"/>
    </row>
    <row r="12" spans="1:12">
      <c r="A12" s="218"/>
      <c r="B12" s="218"/>
      <c r="C12" s="218"/>
      <c r="D12" s="218"/>
      <c r="E12" s="218"/>
      <c r="F12" s="222"/>
      <c r="G12" s="222"/>
      <c r="H12" s="222"/>
      <c r="I12" s="222"/>
      <c r="J12" s="222"/>
      <c r="K12" s="222"/>
      <c r="L12" s="222"/>
    </row>
    <row r="13" spans="1:12">
      <c r="A13" s="218"/>
      <c r="B13" s="218"/>
      <c r="C13" s="218"/>
      <c r="D13" s="218"/>
      <c r="E13" s="218"/>
      <c r="F13" s="222"/>
      <c r="G13" s="222"/>
      <c r="H13" s="222"/>
      <c r="I13" s="222"/>
      <c r="J13" s="222"/>
      <c r="K13" s="222"/>
      <c r="L13" s="222"/>
    </row>
    <row r="14" spans="1:12">
      <c r="A14" s="218"/>
      <c r="B14" s="218"/>
      <c r="C14" s="218"/>
      <c r="D14" s="218"/>
      <c r="E14" s="218"/>
      <c r="F14" s="222"/>
      <c r="G14" s="222"/>
      <c r="H14" s="222"/>
      <c r="I14" s="222"/>
      <c r="J14" s="222"/>
      <c r="K14" s="222"/>
      <c r="L14" s="222"/>
    </row>
    <row r="15" spans="1:12">
      <c r="A15" s="218"/>
      <c r="B15" s="218"/>
      <c r="C15" s="218"/>
      <c r="D15" s="218"/>
      <c r="E15" s="218"/>
      <c r="F15" s="222"/>
      <c r="G15" s="222"/>
      <c r="H15" s="222"/>
      <c r="I15" s="222"/>
      <c r="J15" s="222"/>
      <c r="K15" s="222"/>
      <c r="L15" s="222"/>
    </row>
    <row r="16" spans="1:12">
      <c r="A16" s="218"/>
      <c r="B16" s="218"/>
      <c r="C16" s="218"/>
      <c r="D16" s="218"/>
      <c r="E16" s="218"/>
      <c r="F16" s="222"/>
      <c r="G16" s="222"/>
      <c r="H16" s="222"/>
      <c r="I16" s="222"/>
      <c r="J16" s="222"/>
      <c r="K16" s="222"/>
      <c r="L16" s="222"/>
    </row>
    <row r="17" spans="1:12">
      <c r="A17" s="217"/>
      <c r="B17" s="217"/>
      <c r="C17" s="217"/>
      <c r="D17" s="217"/>
      <c r="E17" s="217"/>
      <c r="F17" s="217"/>
      <c r="G17" s="217"/>
      <c r="H17" s="217"/>
      <c r="I17" s="217"/>
      <c r="J17" s="217"/>
      <c r="K17" s="217"/>
      <c r="L17" s="217"/>
    </row>
    <row r="18" spans="1:12">
      <c r="A18" s="217"/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</row>
    <row r="19" spans="1:12">
      <c r="A19" s="217"/>
      <c r="B19" s="217"/>
      <c r="C19" s="217"/>
      <c r="D19" s="217"/>
      <c r="E19" s="217"/>
      <c r="F19" s="217"/>
      <c r="G19" s="217"/>
      <c r="H19" s="217"/>
      <c r="I19" s="217"/>
      <c r="J19" s="217"/>
      <c r="K19" s="217"/>
      <c r="L19" s="217"/>
    </row>
    <row r="20" spans="1:12">
      <c r="A20" s="217"/>
      <c r="B20" s="217"/>
      <c r="C20" s="217"/>
      <c r="D20" s="217"/>
      <c r="E20" s="217"/>
      <c r="F20" s="217"/>
      <c r="G20" s="217"/>
      <c r="H20" s="217"/>
      <c r="I20" s="217"/>
      <c r="J20" s="217"/>
      <c r="K20" s="217"/>
      <c r="L20" s="217"/>
    </row>
    <row r="21" spans="1:12">
      <c r="A21" s="223"/>
      <c r="B21" s="223"/>
      <c r="C21" s="223"/>
      <c r="D21" s="223"/>
      <c r="E21" s="223"/>
      <c r="F21" s="223"/>
      <c r="G21" s="223"/>
      <c r="H21" s="223"/>
      <c r="I21" s="223"/>
      <c r="J21" s="223"/>
      <c r="K21" s="223"/>
      <c r="L21" s="223"/>
    </row>
    <row r="23" spans="1:12">
      <c r="B23" s="181" t="s">
        <v>189</v>
      </c>
      <c r="C23" s="489" t="s">
        <v>356</v>
      </c>
      <c r="D23" s="489"/>
      <c r="E23" s="489"/>
      <c r="F23" s="187" t="s">
        <v>225</v>
      </c>
      <c r="G23" s="498" t="s">
        <v>357</v>
      </c>
      <c r="H23" s="498"/>
      <c r="I23" s="97"/>
      <c r="K23" s="64"/>
      <c r="L23" s="64"/>
    </row>
  </sheetData>
  <mergeCells count="12">
    <mergeCell ref="C23:E23"/>
    <mergeCell ref="A1:L1"/>
    <mergeCell ref="C3:C5"/>
    <mergeCell ref="A3:A5"/>
    <mergeCell ref="B3:B5"/>
    <mergeCell ref="F3:L3"/>
    <mergeCell ref="K4:L4"/>
    <mergeCell ref="F4:G4"/>
    <mergeCell ref="C2:F2"/>
    <mergeCell ref="H2:I2"/>
    <mergeCell ref="D3:D5"/>
    <mergeCell ref="G23:H23"/>
  </mergeCells>
  <phoneticPr fontId="3" type="noConversion"/>
  <conditionalFormatting sqref="A2:XFD2">
    <cfRule type="cellIs" dxfId="1" priority="1" operator="equal">
      <formula>0</formula>
    </cfRule>
  </conditionalFormatting>
  <printOptions horizontalCentered="1"/>
  <pageMargins left="0.35433070866141736" right="0.15748031496062992" top="0.74803149606299213" bottom="0.47244094488188981" header="0.39370078740157483" footer="0.19685039370078741"/>
  <pageSetup paperSize="9" orientation="landscape" r:id="rId1"/>
  <headerFooter alignWithMargins="0">
    <oddHeader>&amp;R&amp;A</oddHeader>
    <oddFooter>&amp;Rหน้าที่ &amp;P จาก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24"/>
  <sheetViews>
    <sheetView zoomScaleNormal="100" zoomScaleSheetLayoutView="100" workbookViewId="0">
      <selection activeCell="C23" sqref="C23:E23"/>
    </sheetView>
  </sheetViews>
  <sheetFormatPr defaultColWidth="9.140625" defaultRowHeight="21.75"/>
  <cols>
    <col min="1" max="1" width="2.85546875" style="1" customWidth="1"/>
    <col min="2" max="2" width="15.140625" style="1" customWidth="1"/>
    <col min="3" max="3" width="5" style="1" bestFit="1" customWidth="1"/>
    <col min="4" max="4" width="11.5703125" style="5" bestFit="1" customWidth="1"/>
    <col min="5" max="5" width="15.140625" style="1" bestFit="1" customWidth="1"/>
    <col min="6" max="6" width="14.5703125" style="1" bestFit="1" customWidth="1"/>
    <col min="7" max="7" width="5.140625" style="1" bestFit="1" customWidth="1"/>
    <col min="8" max="8" width="7.42578125" style="14" customWidth="1"/>
    <col min="9" max="9" width="12.140625" style="14" bestFit="1" customWidth="1"/>
    <col min="10" max="10" width="7.42578125" style="14" bestFit="1" customWidth="1"/>
    <col min="11" max="11" width="5.85546875" style="14" bestFit="1" customWidth="1"/>
    <col min="12" max="12" width="12.85546875" style="1" customWidth="1"/>
    <col min="13" max="16384" width="9.140625" style="1"/>
  </cols>
  <sheetData>
    <row r="1" spans="1:12" s="27" customFormat="1" ht="23.25" customHeight="1">
      <c r="A1" s="504" t="s">
        <v>133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</row>
    <row r="2" spans="1:12">
      <c r="A2" s="508" t="s">
        <v>149</v>
      </c>
      <c r="B2" s="508"/>
      <c r="C2" s="508"/>
      <c r="D2" s="508"/>
      <c r="E2" s="508"/>
      <c r="F2" s="508"/>
      <c r="G2" s="508"/>
      <c r="H2" s="508"/>
      <c r="I2" s="508"/>
      <c r="J2" s="508"/>
      <c r="K2" s="508"/>
    </row>
    <row r="3" spans="1:12">
      <c r="A3" s="509" t="s">
        <v>131</v>
      </c>
      <c r="B3" s="509"/>
      <c r="C3" s="509"/>
      <c r="D3" s="509"/>
      <c r="E3" s="509"/>
      <c r="F3" s="509"/>
      <c r="G3" s="509"/>
      <c r="H3" s="509"/>
      <c r="I3" s="509"/>
      <c r="J3" s="509"/>
      <c r="K3" s="509"/>
    </row>
    <row r="4" spans="1:12" s="2" customFormat="1">
      <c r="A4" s="510" t="s">
        <v>44</v>
      </c>
      <c r="B4" s="510" t="s">
        <v>45</v>
      </c>
      <c r="C4" s="510" t="s">
        <v>36</v>
      </c>
      <c r="D4" s="206" t="s">
        <v>141</v>
      </c>
      <c r="E4" s="507" t="s">
        <v>744</v>
      </c>
      <c r="F4" s="507"/>
      <c r="G4" s="507"/>
      <c r="H4" s="507"/>
      <c r="I4" s="507"/>
      <c r="J4" s="507"/>
      <c r="K4" s="507"/>
      <c r="L4" s="206" t="s">
        <v>52</v>
      </c>
    </row>
    <row r="5" spans="1:12" s="2" customFormat="1">
      <c r="A5" s="511"/>
      <c r="B5" s="511"/>
      <c r="C5" s="511"/>
      <c r="D5" s="207" t="s">
        <v>142</v>
      </c>
      <c r="E5" s="505" t="s">
        <v>140</v>
      </c>
      <c r="F5" s="506"/>
      <c r="G5" s="208" t="s">
        <v>48</v>
      </c>
      <c r="H5" s="206" t="s">
        <v>46</v>
      </c>
      <c r="I5" s="206" t="s">
        <v>81</v>
      </c>
      <c r="J5" s="507" t="s">
        <v>79</v>
      </c>
      <c r="K5" s="507"/>
      <c r="L5" s="209" t="s">
        <v>53</v>
      </c>
    </row>
    <row r="6" spans="1:12" s="2" customFormat="1">
      <c r="A6" s="512"/>
      <c r="B6" s="512"/>
      <c r="C6" s="512"/>
      <c r="D6" s="210"/>
      <c r="E6" s="210" t="s">
        <v>82</v>
      </c>
      <c r="F6" s="210" t="s">
        <v>83</v>
      </c>
      <c r="G6" s="211" t="s">
        <v>51</v>
      </c>
      <c r="H6" s="210" t="s">
        <v>47</v>
      </c>
      <c r="I6" s="210" t="s">
        <v>80</v>
      </c>
      <c r="J6" s="212" t="s">
        <v>78</v>
      </c>
      <c r="K6" s="212" t="s">
        <v>76</v>
      </c>
      <c r="L6" s="210" t="s">
        <v>54</v>
      </c>
    </row>
    <row r="7" spans="1:12" s="7" customFormat="1" ht="21" customHeight="1">
      <c r="A7" s="213">
        <v>1</v>
      </c>
      <c r="B7" s="214" t="s">
        <v>258</v>
      </c>
      <c r="C7" s="213" t="s">
        <v>22</v>
      </c>
      <c r="D7" s="215" t="s">
        <v>143</v>
      </c>
      <c r="E7" s="216" t="s">
        <v>42</v>
      </c>
      <c r="F7" s="217"/>
      <c r="G7" s="15" t="s">
        <v>71</v>
      </c>
      <c r="H7" s="15">
        <v>6</v>
      </c>
      <c r="I7" s="15" t="s">
        <v>259</v>
      </c>
      <c r="J7" s="23" t="s">
        <v>117</v>
      </c>
      <c r="K7" s="16"/>
      <c r="L7" s="17" t="s">
        <v>132</v>
      </c>
    </row>
    <row r="8" spans="1:12" s="7" customFormat="1" ht="21" customHeight="1">
      <c r="A8" s="218"/>
      <c r="B8" s="218"/>
      <c r="C8" s="218"/>
      <c r="D8" s="215" t="s">
        <v>42</v>
      </c>
      <c r="E8" s="216" t="s">
        <v>118</v>
      </c>
      <c r="F8" s="219"/>
      <c r="G8" s="18" t="s">
        <v>71</v>
      </c>
      <c r="H8" s="18">
        <v>5</v>
      </c>
      <c r="I8" s="8"/>
      <c r="J8" s="8"/>
      <c r="K8" s="8"/>
      <c r="L8" s="8"/>
    </row>
    <row r="9" spans="1:12" s="7" customFormat="1" ht="21" customHeight="1">
      <c r="A9" s="218"/>
      <c r="B9" s="218"/>
      <c r="C9" s="218"/>
      <c r="D9" s="215" t="s">
        <v>144</v>
      </c>
      <c r="E9" s="216" t="s">
        <v>119</v>
      </c>
      <c r="F9" s="219"/>
      <c r="G9" s="18" t="s">
        <v>71</v>
      </c>
      <c r="H9" s="18">
        <v>2</v>
      </c>
      <c r="I9" s="8"/>
      <c r="J9" s="8"/>
      <c r="K9" s="8"/>
      <c r="L9" s="8"/>
    </row>
    <row r="10" spans="1:12" s="7" customFormat="1" ht="21" customHeight="1">
      <c r="A10" s="218"/>
      <c r="B10" s="218"/>
      <c r="C10" s="218"/>
      <c r="D10" s="215" t="s">
        <v>145</v>
      </c>
      <c r="E10" s="216" t="s">
        <v>120</v>
      </c>
      <c r="F10" s="218"/>
      <c r="G10" s="18" t="s">
        <v>71</v>
      </c>
      <c r="H10" s="18">
        <v>2</v>
      </c>
      <c r="I10" s="8"/>
      <c r="J10" s="8"/>
      <c r="K10" s="8"/>
      <c r="L10" s="8"/>
    </row>
    <row r="11" spans="1:12" s="7" customFormat="1" ht="21" customHeight="1">
      <c r="A11" s="218"/>
      <c r="B11" s="218"/>
      <c r="C11" s="218"/>
      <c r="D11" s="215"/>
      <c r="E11" s="216" t="s">
        <v>121</v>
      </c>
      <c r="F11" s="218" t="s">
        <v>122</v>
      </c>
      <c r="G11" s="18" t="s">
        <v>71</v>
      </c>
      <c r="H11" s="18">
        <v>1</v>
      </c>
      <c r="I11" s="8"/>
      <c r="J11" s="8"/>
      <c r="K11" s="8"/>
      <c r="L11" s="8"/>
    </row>
    <row r="12" spans="1:12" s="7" customFormat="1" ht="21" customHeight="1">
      <c r="A12" s="218"/>
      <c r="B12" s="218"/>
      <c r="C12" s="218"/>
      <c r="D12" s="215"/>
      <c r="E12" s="216"/>
      <c r="F12" s="218" t="s">
        <v>114</v>
      </c>
      <c r="G12" s="18" t="s">
        <v>71</v>
      </c>
      <c r="H12" s="18">
        <v>1</v>
      </c>
      <c r="I12" s="8"/>
      <c r="J12" s="8"/>
      <c r="K12" s="8"/>
      <c r="L12" s="8"/>
    </row>
    <row r="13" spans="1:12" s="7" customFormat="1" ht="21" customHeight="1">
      <c r="A13" s="218"/>
      <c r="B13" s="218"/>
      <c r="C13" s="218"/>
      <c r="D13" s="215"/>
      <c r="E13" s="216" t="s">
        <v>123</v>
      </c>
      <c r="F13" s="218"/>
      <c r="G13" s="18" t="s">
        <v>71</v>
      </c>
      <c r="H13" s="18">
        <v>2</v>
      </c>
      <c r="I13" s="8"/>
      <c r="J13" s="8"/>
      <c r="K13" s="8"/>
      <c r="L13" s="8"/>
    </row>
    <row r="14" spans="1:12" s="7" customFormat="1" ht="21" customHeight="1">
      <c r="A14" s="217"/>
      <c r="B14" s="217"/>
      <c r="C14" s="217"/>
      <c r="D14" s="215"/>
      <c r="E14" s="216" t="s">
        <v>124</v>
      </c>
      <c r="F14" s="218" t="s">
        <v>125</v>
      </c>
      <c r="G14" s="18" t="s">
        <v>71</v>
      </c>
      <c r="H14" s="24">
        <v>1</v>
      </c>
      <c r="I14" s="19"/>
      <c r="J14" s="19"/>
      <c r="K14" s="19"/>
      <c r="L14" s="19"/>
    </row>
    <row r="15" spans="1:12" s="7" customFormat="1" ht="21" customHeight="1">
      <c r="A15" s="217"/>
      <c r="B15" s="217"/>
      <c r="C15" s="217"/>
      <c r="D15" s="215"/>
      <c r="E15" s="216" t="s">
        <v>126</v>
      </c>
      <c r="F15" s="218" t="s">
        <v>146</v>
      </c>
      <c r="G15" s="18" t="s">
        <v>71</v>
      </c>
      <c r="H15" s="24">
        <v>1</v>
      </c>
      <c r="I15" s="19"/>
      <c r="J15" s="19"/>
      <c r="K15" s="19"/>
      <c r="L15" s="19"/>
    </row>
    <row r="16" spans="1:12" s="7" customFormat="1" ht="21" customHeight="1">
      <c r="A16" s="217"/>
      <c r="B16" s="217"/>
      <c r="C16" s="217"/>
      <c r="D16" s="215"/>
      <c r="E16" s="216"/>
      <c r="F16" s="218" t="s">
        <v>147</v>
      </c>
      <c r="G16" s="18"/>
      <c r="H16" s="24"/>
      <c r="I16" s="19"/>
      <c r="J16" s="19"/>
      <c r="K16" s="19"/>
      <c r="L16" s="19"/>
    </row>
    <row r="17" spans="1:12" s="7" customFormat="1" ht="21" customHeight="1">
      <c r="A17" s="217"/>
      <c r="B17" s="217"/>
      <c r="C17" s="217"/>
      <c r="D17" s="215"/>
      <c r="E17" s="216"/>
      <c r="F17" s="218" t="s">
        <v>148</v>
      </c>
      <c r="G17" s="18"/>
      <c r="H17" s="24"/>
      <c r="I17" s="19"/>
      <c r="J17" s="19"/>
      <c r="K17" s="19"/>
      <c r="L17" s="19"/>
    </row>
    <row r="18" spans="1:12" s="7" customFormat="1" ht="21" customHeight="1">
      <c r="A18" s="217"/>
      <c r="B18" s="217"/>
      <c r="C18" s="217"/>
      <c r="D18" s="215"/>
      <c r="E18" s="216" t="s">
        <v>127</v>
      </c>
      <c r="F18" s="218" t="s">
        <v>128</v>
      </c>
      <c r="G18" s="18" t="s">
        <v>71</v>
      </c>
      <c r="H18" s="24">
        <v>1</v>
      </c>
      <c r="I18" s="19"/>
      <c r="J18" s="19"/>
      <c r="K18" s="19"/>
      <c r="L18" s="19"/>
    </row>
    <row r="19" spans="1:12" s="7" customFormat="1" ht="21" customHeight="1">
      <c r="A19" s="220"/>
      <c r="B19" s="220"/>
      <c r="C19" s="220"/>
      <c r="D19" s="221"/>
      <c r="E19" s="216"/>
      <c r="F19" s="216" t="s">
        <v>129</v>
      </c>
      <c r="G19" s="18" t="s">
        <v>71</v>
      </c>
      <c r="H19" s="25">
        <v>1</v>
      </c>
      <c r="I19" s="20"/>
      <c r="J19" s="20"/>
      <c r="K19" s="20"/>
      <c r="L19" s="20"/>
    </row>
    <row r="20" spans="1:12" s="7" customFormat="1" ht="21" customHeight="1">
      <c r="A20" s="220"/>
      <c r="B20" s="220"/>
      <c r="C20" s="220"/>
      <c r="D20" s="221"/>
      <c r="E20" s="216"/>
      <c r="F20" s="216" t="s">
        <v>130</v>
      </c>
      <c r="G20" s="18" t="s">
        <v>71</v>
      </c>
      <c r="H20" s="25">
        <v>1</v>
      </c>
      <c r="I20" s="20"/>
      <c r="J20" s="20"/>
      <c r="K20" s="20"/>
      <c r="L20" s="20"/>
    </row>
    <row r="21" spans="1:12" s="7" customFormat="1" ht="21" customHeight="1">
      <c r="A21" s="21"/>
      <c r="B21" s="21"/>
      <c r="C21" s="21"/>
      <c r="D21" s="30"/>
      <c r="E21" s="21"/>
      <c r="F21" s="21"/>
      <c r="G21" s="26" t="s">
        <v>21</v>
      </c>
      <c r="H21" s="26">
        <v>25</v>
      </c>
      <c r="I21" s="22"/>
      <c r="J21" s="22"/>
      <c r="K21" s="22"/>
      <c r="L21" s="21"/>
    </row>
    <row r="22" spans="1:12" ht="9.75" customHeight="1">
      <c r="B22" s="3"/>
      <c r="E22" s="12"/>
      <c r="F22" s="13"/>
      <c r="G22" s="14"/>
    </row>
    <row r="23" spans="1:12" s="93" customFormat="1" ht="24">
      <c r="B23" s="94" t="s">
        <v>189</v>
      </c>
      <c r="C23" s="499"/>
      <c r="D23" s="499"/>
      <c r="E23" s="499"/>
      <c r="F23" s="503" t="s">
        <v>225</v>
      </c>
      <c r="G23" s="503"/>
      <c r="H23" s="500"/>
      <c r="I23" s="500"/>
      <c r="J23" s="94"/>
      <c r="K23" s="501"/>
      <c r="L23" s="501"/>
    </row>
    <row r="24" spans="1:12" s="28" customFormat="1" ht="24">
      <c r="B24" s="95" t="s">
        <v>223</v>
      </c>
      <c r="C24" s="502"/>
      <c r="D24" s="502"/>
      <c r="E24" s="502"/>
      <c r="F24" s="95" t="s">
        <v>224</v>
      </c>
      <c r="G24" s="502"/>
      <c r="H24" s="502"/>
      <c r="I24" s="502"/>
    </row>
  </sheetData>
  <mergeCells count="15">
    <mergeCell ref="A1:L1"/>
    <mergeCell ref="E5:F5"/>
    <mergeCell ref="J5:K5"/>
    <mergeCell ref="A2:K2"/>
    <mergeCell ref="A3:K3"/>
    <mergeCell ref="A4:A6"/>
    <mergeCell ref="B4:B6"/>
    <mergeCell ref="C4:C6"/>
    <mergeCell ref="E4:K4"/>
    <mergeCell ref="C23:E23"/>
    <mergeCell ref="H23:I23"/>
    <mergeCell ref="K23:L23"/>
    <mergeCell ref="C24:E24"/>
    <mergeCell ref="G24:I24"/>
    <mergeCell ref="F23:G23"/>
  </mergeCells>
  <phoneticPr fontId="3" type="noConversion"/>
  <printOptions horizontalCentered="1"/>
  <pageMargins left="0.27559055118110237" right="0.15748031496062992" top="0.87083333333333335" bottom="8.020833333333334E-2" header="0.515625" footer="0.19685039370078741"/>
  <pageSetup paperSize="9" scale="110" orientation="landscape" r:id="rId1"/>
  <headerFooter alignWithMargins="0">
    <oddHeader>&amp;Rข้อมูลการสอน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D37"/>
  <sheetViews>
    <sheetView showZeros="0" zoomScaleNormal="100" workbookViewId="0">
      <selection activeCell="N29" sqref="N29"/>
    </sheetView>
  </sheetViews>
  <sheetFormatPr defaultColWidth="2.5703125" defaultRowHeight="21.75"/>
  <cols>
    <col min="1" max="1" width="3.7109375" style="5" customWidth="1"/>
    <col min="2" max="2" width="18.140625" style="4" customWidth="1"/>
    <col min="3" max="3" width="3.140625" style="4" customWidth="1"/>
    <col min="4" max="46" width="3.42578125" style="1" customWidth="1"/>
    <col min="47" max="47" width="4" style="1" customWidth="1"/>
    <col min="48" max="48" width="3.42578125" style="7" customWidth="1"/>
    <col min="49" max="55" width="3.42578125" style="1" customWidth="1"/>
    <col min="56" max="56" width="4.28515625" style="1" customWidth="1"/>
    <col min="57" max="16384" width="2.5703125" style="1"/>
  </cols>
  <sheetData>
    <row r="1" spans="1:56" ht="20.25" customHeight="1">
      <c r="A1" s="520" t="s">
        <v>352</v>
      </c>
      <c r="B1" s="520"/>
      <c r="C1" s="520"/>
      <c r="D1" s="520"/>
      <c r="E1" s="520"/>
      <c r="F1" s="520"/>
      <c r="G1" s="520"/>
      <c r="H1" s="520"/>
      <c r="I1" s="520"/>
      <c r="J1" s="520"/>
      <c r="K1" s="520"/>
      <c r="L1" s="520"/>
      <c r="M1" s="520"/>
      <c r="N1" s="520"/>
      <c r="O1" s="520"/>
      <c r="P1" s="520"/>
      <c r="Q1" s="520"/>
      <c r="R1" s="520"/>
      <c r="S1" s="520"/>
      <c r="T1" s="520"/>
      <c r="U1" s="520"/>
      <c r="V1" s="520"/>
      <c r="W1" s="520"/>
      <c r="X1" s="520"/>
      <c r="Y1" s="520"/>
      <c r="Z1" s="520"/>
      <c r="AA1" s="520"/>
      <c r="AB1" s="520"/>
      <c r="AC1" s="520"/>
      <c r="AD1" s="520"/>
      <c r="AE1" s="520"/>
      <c r="AF1" s="520"/>
      <c r="AG1" s="520"/>
      <c r="AH1" s="520"/>
      <c r="AI1" s="520"/>
      <c r="AJ1" s="520"/>
      <c r="AK1" s="520"/>
      <c r="AL1" s="520"/>
      <c r="AM1" s="520"/>
      <c r="AN1" s="520"/>
      <c r="AO1" s="520"/>
      <c r="AP1" s="520"/>
      <c r="AQ1" s="520"/>
      <c r="AR1" s="520"/>
      <c r="AS1" s="520"/>
      <c r="AT1" s="520"/>
      <c r="AU1" s="520"/>
      <c r="AV1" s="520"/>
      <c r="AW1" s="520"/>
      <c r="AX1" s="520"/>
      <c r="AY1" s="520"/>
      <c r="AZ1" s="520"/>
      <c r="BA1" s="520"/>
      <c r="BB1" s="520"/>
      <c r="BC1" s="520"/>
      <c r="BD1" s="520"/>
    </row>
    <row r="2" spans="1:56" s="402" customFormat="1" ht="20.25" customHeight="1">
      <c r="A2" s="400"/>
      <c r="B2" s="401"/>
      <c r="C2" s="401"/>
      <c r="H2" s="402" t="s">
        <v>188</v>
      </c>
      <c r="K2" s="403">
        <f>'2.ปริมาณงานสถานศึกษา'!$AG$1</f>
        <v>0</v>
      </c>
      <c r="L2" s="403"/>
      <c r="M2" s="403"/>
      <c r="N2" s="403"/>
      <c r="O2" s="403"/>
      <c r="P2" s="403"/>
      <c r="Q2" s="403"/>
      <c r="R2" s="403"/>
      <c r="S2" s="403"/>
      <c r="T2" s="403"/>
      <c r="U2" s="403"/>
      <c r="V2" s="403"/>
      <c r="W2" s="403"/>
      <c r="AA2" s="528" t="s">
        <v>3</v>
      </c>
      <c r="AB2" s="528"/>
      <c r="AC2" s="528"/>
      <c r="AD2" s="519">
        <f>'1.ข้อมูลสถานศึกษา'!$H$3</f>
        <v>0</v>
      </c>
      <c r="AE2" s="519"/>
      <c r="AF2" s="519"/>
      <c r="AG2" s="519"/>
      <c r="AH2" s="519"/>
      <c r="AJ2" s="402" t="s">
        <v>193</v>
      </c>
      <c r="AO2" s="519">
        <f>'1.ข้อมูลสถานศึกษา'!$L$3</f>
        <v>0</v>
      </c>
      <c r="AP2" s="519"/>
    </row>
    <row r="3" spans="1:56" ht="19.5" customHeight="1">
      <c r="A3" s="548" t="s">
        <v>44</v>
      </c>
      <c r="B3" s="513" t="s">
        <v>38</v>
      </c>
      <c r="C3" s="514"/>
      <c r="D3" s="521" t="s">
        <v>304</v>
      </c>
      <c r="E3" s="521"/>
      <c r="F3" s="521"/>
      <c r="G3" s="521"/>
      <c r="H3" s="521"/>
      <c r="I3" s="521"/>
      <c r="J3" s="521"/>
      <c r="K3" s="521"/>
      <c r="L3" s="521"/>
      <c r="M3" s="521"/>
      <c r="N3" s="521"/>
      <c r="O3" s="521"/>
      <c r="P3" s="521"/>
      <c r="Q3" s="521"/>
      <c r="R3" s="521"/>
      <c r="S3" s="521"/>
      <c r="T3" s="521"/>
      <c r="U3" s="521"/>
      <c r="V3" s="521"/>
      <c r="W3" s="521"/>
      <c r="X3" s="521"/>
      <c r="Y3" s="521"/>
      <c r="Z3" s="521"/>
      <c r="AA3" s="521"/>
      <c r="AB3" s="521"/>
      <c r="AC3" s="521"/>
      <c r="AD3" s="521"/>
      <c r="AE3" s="521"/>
      <c r="AF3" s="521"/>
      <c r="AG3" s="521"/>
      <c r="AH3" s="521"/>
      <c r="AI3" s="521"/>
      <c r="AJ3" s="521"/>
      <c r="AK3" s="521"/>
      <c r="AL3" s="521"/>
      <c r="AM3" s="521"/>
      <c r="AN3" s="521"/>
      <c r="AO3" s="521"/>
      <c r="AP3" s="521"/>
      <c r="AQ3" s="521"/>
      <c r="AR3" s="521"/>
      <c r="AS3" s="521"/>
      <c r="AT3" s="521"/>
      <c r="AU3" s="521"/>
      <c r="AV3" s="521"/>
      <c r="AW3" s="521"/>
      <c r="AX3" s="521"/>
      <c r="AY3" s="521"/>
      <c r="AZ3" s="521"/>
      <c r="BA3" s="521"/>
      <c r="BB3" s="521"/>
      <c r="BC3" s="521"/>
      <c r="BD3" s="521"/>
    </row>
    <row r="4" spans="1:56" s="7" customFormat="1" ht="19.5" customHeight="1">
      <c r="A4" s="548"/>
      <c r="B4" s="515"/>
      <c r="C4" s="516"/>
      <c r="D4" s="540" t="s">
        <v>303</v>
      </c>
      <c r="E4" s="541"/>
      <c r="F4" s="541"/>
      <c r="G4" s="541"/>
      <c r="H4" s="541"/>
      <c r="I4" s="541"/>
      <c r="J4" s="541"/>
      <c r="K4" s="541"/>
      <c r="L4" s="541"/>
      <c r="M4" s="541"/>
      <c r="N4" s="541"/>
      <c r="O4" s="541"/>
      <c r="P4" s="541"/>
      <c r="Q4" s="541"/>
      <c r="R4" s="541"/>
      <c r="S4" s="541"/>
      <c r="T4" s="541"/>
      <c r="U4" s="541"/>
      <c r="V4" s="541"/>
      <c r="W4" s="541"/>
      <c r="X4" s="541"/>
      <c r="Y4" s="541"/>
      <c r="Z4" s="541"/>
      <c r="AA4" s="541"/>
      <c r="AB4" s="541"/>
      <c r="AC4" s="541"/>
      <c r="AD4" s="541"/>
      <c r="AE4" s="541"/>
      <c r="AF4" s="541"/>
      <c r="AG4" s="541"/>
      <c r="AH4" s="541"/>
      <c r="AI4" s="541"/>
      <c r="AJ4" s="541"/>
      <c r="AK4" s="541"/>
      <c r="AL4" s="541"/>
      <c r="AM4" s="541"/>
      <c r="AN4" s="541"/>
      <c r="AO4" s="541"/>
      <c r="AP4" s="541"/>
      <c r="AQ4" s="541"/>
      <c r="AR4" s="541"/>
      <c r="AS4" s="541"/>
      <c r="AT4" s="541"/>
      <c r="AU4" s="542"/>
      <c r="AV4" s="540" t="s">
        <v>296</v>
      </c>
      <c r="AW4" s="541"/>
      <c r="AX4" s="541"/>
      <c r="AY4" s="541"/>
      <c r="AZ4" s="541"/>
      <c r="BA4" s="541"/>
      <c r="BB4" s="541"/>
      <c r="BC4" s="542"/>
      <c r="BD4" s="543" t="s">
        <v>41</v>
      </c>
    </row>
    <row r="5" spans="1:56" ht="24" customHeight="1">
      <c r="A5" s="548"/>
      <c r="B5" s="515"/>
      <c r="C5" s="516"/>
      <c r="D5" s="522" t="s">
        <v>262</v>
      </c>
      <c r="E5" s="522" t="s">
        <v>154</v>
      </c>
      <c r="F5" s="522" t="s">
        <v>42</v>
      </c>
      <c r="G5" s="522" t="s">
        <v>118</v>
      </c>
      <c r="H5" s="522" t="s">
        <v>125</v>
      </c>
      <c r="I5" s="522" t="s">
        <v>120</v>
      </c>
      <c r="J5" s="522" t="s">
        <v>264</v>
      </c>
      <c r="K5" s="525" t="s">
        <v>265</v>
      </c>
      <c r="L5" s="525" t="s">
        <v>266</v>
      </c>
      <c r="M5" s="525" t="s">
        <v>267</v>
      </c>
      <c r="N5" s="522" t="s">
        <v>122</v>
      </c>
      <c r="O5" s="522" t="s">
        <v>114</v>
      </c>
      <c r="P5" s="522" t="s">
        <v>123</v>
      </c>
      <c r="Q5" s="522" t="s">
        <v>268</v>
      </c>
      <c r="R5" s="522" t="s">
        <v>269</v>
      </c>
      <c r="S5" s="522" t="s">
        <v>270</v>
      </c>
      <c r="T5" s="522" t="s">
        <v>271</v>
      </c>
      <c r="U5" s="522" t="s">
        <v>272</v>
      </c>
      <c r="V5" s="522" t="s">
        <v>273</v>
      </c>
      <c r="W5" s="522" t="s">
        <v>148</v>
      </c>
      <c r="X5" s="522" t="s">
        <v>274</v>
      </c>
      <c r="Y5" s="522" t="s">
        <v>275</v>
      </c>
      <c r="Z5" s="522" t="s">
        <v>276</v>
      </c>
      <c r="AA5" s="525" t="s">
        <v>277</v>
      </c>
      <c r="AB5" s="525" t="s">
        <v>278</v>
      </c>
      <c r="AC5" s="525" t="s">
        <v>279</v>
      </c>
      <c r="AD5" s="525" t="s">
        <v>280</v>
      </c>
      <c r="AE5" s="525" t="s">
        <v>281</v>
      </c>
      <c r="AF5" s="525" t="s">
        <v>282</v>
      </c>
      <c r="AG5" s="525" t="s">
        <v>283</v>
      </c>
      <c r="AH5" s="525" t="s">
        <v>284</v>
      </c>
      <c r="AI5" s="525" t="s">
        <v>285</v>
      </c>
      <c r="AJ5" s="525" t="s">
        <v>286</v>
      </c>
      <c r="AK5" s="525" t="s">
        <v>287</v>
      </c>
      <c r="AL5" s="525" t="s">
        <v>288</v>
      </c>
      <c r="AM5" s="524" t="s">
        <v>302</v>
      </c>
      <c r="AN5" s="524" t="s">
        <v>289</v>
      </c>
      <c r="AO5" s="524" t="s">
        <v>290</v>
      </c>
      <c r="AP5" s="524" t="s">
        <v>291</v>
      </c>
      <c r="AQ5" s="524" t="s">
        <v>292</v>
      </c>
      <c r="AR5" s="539" t="s">
        <v>293</v>
      </c>
      <c r="AS5" s="539" t="s">
        <v>294</v>
      </c>
      <c r="AT5" s="539" t="s">
        <v>312</v>
      </c>
      <c r="AU5" s="532" t="s">
        <v>295</v>
      </c>
      <c r="AV5" s="535" t="s">
        <v>296</v>
      </c>
      <c r="AW5" s="524" t="s">
        <v>263</v>
      </c>
      <c r="AX5" s="524" t="s">
        <v>261</v>
      </c>
      <c r="AY5" s="524" t="s">
        <v>297</v>
      </c>
      <c r="AZ5" s="539" t="s">
        <v>298</v>
      </c>
      <c r="BA5" s="539" t="s">
        <v>299</v>
      </c>
      <c r="BB5" s="529" t="s">
        <v>300</v>
      </c>
      <c r="BC5" s="532" t="s">
        <v>301</v>
      </c>
      <c r="BD5" s="544"/>
    </row>
    <row r="6" spans="1:56" ht="24" customHeight="1">
      <c r="A6" s="548"/>
      <c r="B6" s="515"/>
      <c r="C6" s="516"/>
      <c r="D6" s="523"/>
      <c r="E6" s="523"/>
      <c r="F6" s="523"/>
      <c r="G6" s="523"/>
      <c r="H6" s="523"/>
      <c r="I6" s="523"/>
      <c r="J6" s="523"/>
      <c r="K6" s="526"/>
      <c r="L6" s="526"/>
      <c r="M6" s="526"/>
      <c r="N6" s="523"/>
      <c r="O6" s="523"/>
      <c r="P6" s="523"/>
      <c r="Q6" s="523"/>
      <c r="R6" s="523"/>
      <c r="S6" s="523"/>
      <c r="T6" s="523"/>
      <c r="U6" s="523"/>
      <c r="V6" s="523"/>
      <c r="W6" s="523"/>
      <c r="X6" s="523"/>
      <c r="Y6" s="523"/>
      <c r="Z6" s="523"/>
      <c r="AA6" s="526"/>
      <c r="AB6" s="526"/>
      <c r="AC6" s="526"/>
      <c r="AD6" s="526"/>
      <c r="AE6" s="526"/>
      <c r="AF6" s="526"/>
      <c r="AG6" s="526"/>
      <c r="AH6" s="526"/>
      <c r="AI6" s="526"/>
      <c r="AJ6" s="526"/>
      <c r="AK6" s="526"/>
      <c r="AL6" s="526"/>
      <c r="AM6" s="538"/>
      <c r="AN6" s="538"/>
      <c r="AO6" s="538"/>
      <c r="AP6" s="538"/>
      <c r="AQ6" s="538"/>
      <c r="AR6" s="538"/>
      <c r="AS6" s="538"/>
      <c r="AT6" s="538"/>
      <c r="AU6" s="533"/>
      <c r="AV6" s="536"/>
      <c r="AW6" s="538"/>
      <c r="AX6" s="538"/>
      <c r="AY6" s="538"/>
      <c r="AZ6" s="538"/>
      <c r="BA6" s="538"/>
      <c r="BB6" s="530"/>
      <c r="BC6" s="533"/>
      <c r="BD6" s="544"/>
    </row>
    <row r="7" spans="1:56" ht="24" customHeight="1">
      <c r="A7" s="548"/>
      <c r="B7" s="515"/>
      <c r="C7" s="516"/>
      <c r="D7" s="523"/>
      <c r="E7" s="523"/>
      <c r="F7" s="523"/>
      <c r="G7" s="523"/>
      <c r="H7" s="523"/>
      <c r="I7" s="523"/>
      <c r="J7" s="523"/>
      <c r="K7" s="526"/>
      <c r="L7" s="526"/>
      <c r="M7" s="526"/>
      <c r="N7" s="523"/>
      <c r="O7" s="523"/>
      <c r="P7" s="523"/>
      <c r="Q7" s="523"/>
      <c r="R7" s="523"/>
      <c r="S7" s="523"/>
      <c r="T7" s="523"/>
      <c r="U7" s="523"/>
      <c r="V7" s="523"/>
      <c r="W7" s="523"/>
      <c r="X7" s="523"/>
      <c r="Y7" s="523"/>
      <c r="Z7" s="523"/>
      <c r="AA7" s="526"/>
      <c r="AB7" s="526"/>
      <c r="AC7" s="526"/>
      <c r="AD7" s="526"/>
      <c r="AE7" s="526"/>
      <c r="AF7" s="526"/>
      <c r="AG7" s="526"/>
      <c r="AH7" s="526"/>
      <c r="AI7" s="526"/>
      <c r="AJ7" s="526"/>
      <c r="AK7" s="526"/>
      <c r="AL7" s="526"/>
      <c r="AM7" s="538"/>
      <c r="AN7" s="538"/>
      <c r="AO7" s="538"/>
      <c r="AP7" s="538"/>
      <c r="AQ7" s="538"/>
      <c r="AR7" s="538"/>
      <c r="AS7" s="538"/>
      <c r="AT7" s="538"/>
      <c r="AU7" s="533"/>
      <c r="AV7" s="536"/>
      <c r="AW7" s="538"/>
      <c r="AX7" s="538"/>
      <c r="AY7" s="538"/>
      <c r="AZ7" s="538"/>
      <c r="BA7" s="538"/>
      <c r="BB7" s="530"/>
      <c r="BC7" s="533"/>
      <c r="BD7" s="544"/>
    </row>
    <row r="8" spans="1:56" ht="24" customHeight="1">
      <c r="A8" s="548"/>
      <c r="B8" s="515"/>
      <c r="C8" s="516"/>
      <c r="D8" s="524"/>
      <c r="E8" s="524"/>
      <c r="F8" s="524"/>
      <c r="G8" s="524"/>
      <c r="H8" s="524"/>
      <c r="I8" s="524"/>
      <c r="J8" s="524"/>
      <c r="K8" s="527"/>
      <c r="L8" s="527"/>
      <c r="M8" s="527"/>
      <c r="N8" s="524"/>
      <c r="O8" s="524"/>
      <c r="P8" s="524"/>
      <c r="Q8" s="524"/>
      <c r="R8" s="524"/>
      <c r="S8" s="524"/>
      <c r="T8" s="524"/>
      <c r="U8" s="524"/>
      <c r="V8" s="524"/>
      <c r="W8" s="524"/>
      <c r="X8" s="524"/>
      <c r="Y8" s="524"/>
      <c r="Z8" s="524"/>
      <c r="AA8" s="527"/>
      <c r="AB8" s="527"/>
      <c r="AC8" s="527"/>
      <c r="AD8" s="527"/>
      <c r="AE8" s="527"/>
      <c r="AF8" s="527"/>
      <c r="AG8" s="527"/>
      <c r="AH8" s="527"/>
      <c r="AI8" s="527"/>
      <c r="AJ8" s="527"/>
      <c r="AK8" s="527"/>
      <c r="AL8" s="527"/>
      <c r="AM8" s="522"/>
      <c r="AN8" s="522"/>
      <c r="AO8" s="522"/>
      <c r="AP8" s="522"/>
      <c r="AQ8" s="522"/>
      <c r="AR8" s="522"/>
      <c r="AS8" s="522"/>
      <c r="AT8" s="522"/>
      <c r="AU8" s="534"/>
      <c r="AV8" s="537"/>
      <c r="AW8" s="522"/>
      <c r="AX8" s="522"/>
      <c r="AY8" s="522"/>
      <c r="AZ8" s="522"/>
      <c r="BA8" s="522"/>
      <c r="BB8" s="531"/>
      <c r="BC8" s="534"/>
      <c r="BD8" s="545"/>
    </row>
    <row r="9" spans="1:56" ht="17.25" customHeight="1">
      <c r="A9" s="548"/>
      <c r="B9" s="517"/>
      <c r="C9" s="518"/>
      <c r="D9" s="226">
        <v>1</v>
      </c>
      <c r="E9" s="226">
        <v>2</v>
      </c>
      <c r="F9" s="226">
        <v>3</v>
      </c>
      <c r="G9" s="226">
        <v>4</v>
      </c>
      <c r="H9" s="226">
        <v>5</v>
      </c>
      <c r="I9" s="226">
        <v>6</v>
      </c>
      <c r="J9" s="226">
        <v>7</v>
      </c>
      <c r="K9" s="227">
        <v>8</v>
      </c>
      <c r="L9" s="227">
        <v>9</v>
      </c>
      <c r="M9" s="227">
        <v>10</v>
      </c>
      <c r="N9" s="226">
        <v>11</v>
      </c>
      <c r="O9" s="226">
        <v>12</v>
      </c>
      <c r="P9" s="226">
        <v>13</v>
      </c>
      <c r="Q9" s="226">
        <v>14</v>
      </c>
      <c r="R9" s="226">
        <v>15</v>
      </c>
      <c r="S9" s="226">
        <v>16</v>
      </c>
      <c r="T9" s="226">
        <v>17</v>
      </c>
      <c r="U9" s="226">
        <v>18</v>
      </c>
      <c r="V9" s="226">
        <v>19</v>
      </c>
      <c r="W9" s="226">
        <v>20</v>
      </c>
      <c r="X9" s="226">
        <v>21</v>
      </c>
      <c r="Y9" s="226">
        <v>22</v>
      </c>
      <c r="Z9" s="226">
        <v>23</v>
      </c>
      <c r="AA9" s="227">
        <v>24</v>
      </c>
      <c r="AB9" s="227">
        <v>25</v>
      </c>
      <c r="AC9" s="227">
        <v>26</v>
      </c>
      <c r="AD9" s="227">
        <v>27</v>
      </c>
      <c r="AE9" s="227">
        <v>28</v>
      </c>
      <c r="AF9" s="227">
        <v>29</v>
      </c>
      <c r="AG9" s="227">
        <v>30</v>
      </c>
      <c r="AH9" s="227">
        <v>31</v>
      </c>
      <c r="AI9" s="227">
        <v>32</v>
      </c>
      <c r="AJ9" s="227">
        <v>33</v>
      </c>
      <c r="AK9" s="227">
        <v>34</v>
      </c>
      <c r="AL9" s="227">
        <v>35</v>
      </c>
      <c r="AM9" s="226">
        <v>36</v>
      </c>
      <c r="AN9" s="226">
        <v>37</v>
      </c>
      <c r="AO9" s="226">
        <v>38</v>
      </c>
      <c r="AP9" s="226">
        <v>39</v>
      </c>
      <c r="AQ9" s="226">
        <v>40</v>
      </c>
      <c r="AR9" s="226">
        <v>41</v>
      </c>
      <c r="AS9" s="226">
        <v>42</v>
      </c>
      <c r="AT9" s="226">
        <v>43</v>
      </c>
      <c r="AU9" s="228"/>
      <c r="AV9" s="229"/>
      <c r="AW9" s="226">
        <v>1</v>
      </c>
      <c r="AX9" s="226">
        <v>2</v>
      </c>
      <c r="AY9" s="226">
        <v>3</v>
      </c>
      <c r="AZ9" s="226">
        <v>4</v>
      </c>
      <c r="BA9" s="226">
        <v>5</v>
      </c>
      <c r="BB9" s="226">
        <v>6</v>
      </c>
      <c r="BC9" s="230"/>
      <c r="BD9" s="231"/>
    </row>
    <row r="10" spans="1:56" s="362" customFormat="1" ht="21" customHeight="1" thickBot="1">
      <c r="A10" s="354">
        <v>1</v>
      </c>
      <c r="B10" s="355" t="s">
        <v>749</v>
      </c>
      <c r="C10" s="356">
        <f>BD10</f>
        <v>0</v>
      </c>
      <c r="D10" s="357"/>
      <c r="E10" s="357"/>
      <c r="F10" s="357"/>
      <c r="G10" s="357"/>
      <c r="H10" s="357"/>
      <c r="I10" s="357"/>
      <c r="J10" s="357"/>
      <c r="K10" s="358"/>
      <c r="L10" s="358"/>
      <c r="M10" s="358"/>
      <c r="N10" s="357"/>
      <c r="O10" s="357"/>
      <c r="P10" s="357"/>
      <c r="Q10" s="357"/>
      <c r="R10" s="357"/>
      <c r="S10" s="357"/>
      <c r="T10" s="357"/>
      <c r="U10" s="357"/>
      <c r="V10" s="357"/>
      <c r="W10" s="357"/>
      <c r="X10" s="357"/>
      <c r="Y10" s="357"/>
      <c r="Z10" s="357"/>
      <c r="AA10" s="358"/>
      <c r="AB10" s="358"/>
      <c r="AC10" s="358"/>
      <c r="AD10" s="358"/>
      <c r="AE10" s="358"/>
      <c r="AF10" s="358"/>
      <c r="AG10" s="358"/>
      <c r="AH10" s="358"/>
      <c r="AI10" s="358"/>
      <c r="AJ10" s="358"/>
      <c r="AK10" s="358"/>
      <c r="AL10" s="358"/>
      <c r="AM10" s="357"/>
      <c r="AN10" s="357"/>
      <c r="AO10" s="357"/>
      <c r="AP10" s="357"/>
      <c r="AQ10" s="357"/>
      <c r="AR10" s="357"/>
      <c r="AS10" s="357"/>
      <c r="AT10" s="357"/>
      <c r="AU10" s="359">
        <f>SUM(D10:AT10)</f>
        <v>0</v>
      </c>
      <c r="AV10" s="360"/>
      <c r="AW10" s="357"/>
      <c r="AX10" s="357"/>
      <c r="AY10" s="357"/>
      <c r="AZ10" s="357"/>
      <c r="BA10" s="357"/>
      <c r="BB10" s="357"/>
      <c r="BC10" s="359">
        <f>SUM(AW10:BB10)</f>
        <v>0</v>
      </c>
      <c r="BD10" s="361">
        <f>BC10+AU10</f>
        <v>0</v>
      </c>
    </row>
    <row r="11" spans="1:56" s="362" customFormat="1" ht="21" customHeight="1" thickBot="1">
      <c r="A11" s="354">
        <v>2</v>
      </c>
      <c r="B11" s="355" t="s">
        <v>748</v>
      </c>
      <c r="C11" s="356">
        <f>BD11</f>
        <v>0</v>
      </c>
      <c r="D11" s="357"/>
      <c r="E11" s="357"/>
      <c r="F11" s="357"/>
      <c r="G11" s="357"/>
      <c r="H11" s="357"/>
      <c r="I11" s="357"/>
      <c r="J11" s="357"/>
      <c r="K11" s="358"/>
      <c r="L11" s="358"/>
      <c r="M11" s="358"/>
      <c r="N11" s="357"/>
      <c r="O11" s="357"/>
      <c r="P11" s="357"/>
      <c r="Q11" s="357"/>
      <c r="R11" s="357"/>
      <c r="S11" s="357"/>
      <c r="T11" s="357"/>
      <c r="U11" s="357"/>
      <c r="V11" s="357"/>
      <c r="W11" s="357"/>
      <c r="X11" s="357"/>
      <c r="Y11" s="357"/>
      <c r="Z11" s="357"/>
      <c r="AA11" s="358"/>
      <c r="AB11" s="358"/>
      <c r="AC11" s="358"/>
      <c r="AD11" s="358"/>
      <c r="AE11" s="358"/>
      <c r="AF11" s="358"/>
      <c r="AG11" s="358"/>
      <c r="AH11" s="358"/>
      <c r="AI11" s="358"/>
      <c r="AJ11" s="358"/>
      <c r="AK11" s="358"/>
      <c r="AL11" s="358"/>
      <c r="AM11" s="357"/>
      <c r="AN11" s="357"/>
      <c r="AO11" s="357"/>
      <c r="AP11" s="357"/>
      <c r="AQ11" s="357"/>
      <c r="AR11" s="357"/>
      <c r="AS11" s="357"/>
      <c r="AT11" s="357"/>
      <c r="AU11" s="359">
        <f>SUM(D11:AT11)</f>
        <v>0</v>
      </c>
      <c r="AV11" s="360"/>
      <c r="AW11" s="357"/>
      <c r="AX11" s="357"/>
      <c r="AY11" s="357"/>
      <c r="AZ11" s="357"/>
      <c r="BA11" s="357"/>
      <c r="BB11" s="357"/>
      <c r="BC11" s="359">
        <f>SUM(AW11:BB11)</f>
        <v>0</v>
      </c>
      <c r="BD11" s="361">
        <f>BC11+AU11</f>
        <v>0</v>
      </c>
    </row>
    <row r="12" spans="1:56" s="362" customFormat="1" ht="21" customHeight="1" thickBot="1">
      <c r="A12" s="354">
        <v>3</v>
      </c>
      <c r="B12" s="382" t="s">
        <v>750</v>
      </c>
      <c r="C12" s="383" t="e">
        <f>'2.ปริมาณงานสถานศึกษา'!$AJ$9</f>
        <v>#N/A</v>
      </c>
      <c r="D12" s="357">
        <f>D10+D11</f>
        <v>0</v>
      </c>
      <c r="E12" s="357">
        <f t="shared" ref="E12:AT12" si="0">E10+E11</f>
        <v>0</v>
      </c>
      <c r="F12" s="357">
        <f t="shared" si="0"/>
        <v>0</v>
      </c>
      <c r="G12" s="357">
        <f t="shared" si="0"/>
        <v>0</v>
      </c>
      <c r="H12" s="357">
        <f t="shared" si="0"/>
        <v>0</v>
      </c>
      <c r="I12" s="357">
        <f t="shared" si="0"/>
        <v>0</v>
      </c>
      <c r="J12" s="357">
        <f t="shared" si="0"/>
        <v>0</v>
      </c>
      <c r="K12" s="358">
        <f t="shared" si="0"/>
        <v>0</v>
      </c>
      <c r="L12" s="358">
        <f t="shared" si="0"/>
        <v>0</v>
      </c>
      <c r="M12" s="358">
        <f t="shared" si="0"/>
        <v>0</v>
      </c>
      <c r="N12" s="357">
        <f t="shared" si="0"/>
        <v>0</v>
      </c>
      <c r="O12" s="357">
        <f t="shared" si="0"/>
        <v>0</v>
      </c>
      <c r="P12" s="357">
        <f t="shared" si="0"/>
        <v>0</v>
      </c>
      <c r="Q12" s="357">
        <f t="shared" si="0"/>
        <v>0</v>
      </c>
      <c r="R12" s="357">
        <f t="shared" si="0"/>
        <v>0</v>
      </c>
      <c r="S12" s="357">
        <f t="shared" si="0"/>
        <v>0</v>
      </c>
      <c r="T12" s="357">
        <f t="shared" si="0"/>
        <v>0</v>
      </c>
      <c r="U12" s="357">
        <f t="shared" si="0"/>
        <v>0</v>
      </c>
      <c r="V12" s="357">
        <f t="shared" si="0"/>
        <v>0</v>
      </c>
      <c r="W12" s="357">
        <f t="shared" si="0"/>
        <v>0</v>
      </c>
      <c r="X12" s="357">
        <f t="shared" si="0"/>
        <v>0</v>
      </c>
      <c r="Y12" s="357">
        <f t="shared" si="0"/>
        <v>0</v>
      </c>
      <c r="Z12" s="357">
        <f t="shared" si="0"/>
        <v>0</v>
      </c>
      <c r="AA12" s="358">
        <f t="shared" si="0"/>
        <v>0</v>
      </c>
      <c r="AB12" s="358">
        <f t="shared" si="0"/>
        <v>0</v>
      </c>
      <c r="AC12" s="358">
        <f t="shared" si="0"/>
        <v>0</v>
      </c>
      <c r="AD12" s="358">
        <f t="shared" si="0"/>
        <v>0</v>
      </c>
      <c r="AE12" s="358">
        <f t="shared" si="0"/>
        <v>0</v>
      </c>
      <c r="AF12" s="358">
        <f t="shared" si="0"/>
        <v>0</v>
      </c>
      <c r="AG12" s="358">
        <f t="shared" si="0"/>
        <v>0</v>
      </c>
      <c r="AH12" s="358">
        <f t="shared" si="0"/>
        <v>0</v>
      </c>
      <c r="AI12" s="358">
        <f t="shared" si="0"/>
        <v>0</v>
      </c>
      <c r="AJ12" s="358">
        <f t="shared" si="0"/>
        <v>0</v>
      </c>
      <c r="AK12" s="358">
        <f t="shared" si="0"/>
        <v>0</v>
      </c>
      <c r="AL12" s="358">
        <f t="shared" si="0"/>
        <v>0</v>
      </c>
      <c r="AM12" s="357">
        <f t="shared" si="0"/>
        <v>0</v>
      </c>
      <c r="AN12" s="357">
        <f t="shared" si="0"/>
        <v>0</v>
      </c>
      <c r="AO12" s="357">
        <f t="shared" si="0"/>
        <v>0</v>
      </c>
      <c r="AP12" s="357">
        <f t="shared" si="0"/>
        <v>0</v>
      </c>
      <c r="AQ12" s="357">
        <f t="shared" si="0"/>
        <v>0</v>
      </c>
      <c r="AR12" s="357">
        <f t="shared" si="0"/>
        <v>0</v>
      </c>
      <c r="AS12" s="357">
        <f t="shared" si="0"/>
        <v>0</v>
      </c>
      <c r="AT12" s="357">
        <f t="shared" si="0"/>
        <v>0</v>
      </c>
      <c r="AU12" s="359">
        <f>SUM(D12:AT12)</f>
        <v>0</v>
      </c>
      <c r="AV12" s="360"/>
      <c r="AW12" s="357"/>
      <c r="AX12" s="357"/>
      <c r="AY12" s="357"/>
      <c r="AZ12" s="357"/>
      <c r="BA12" s="357"/>
      <c r="BB12" s="357"/>
      <c r="BC12" s="359">
        <f>SUM(AW12:BB12)</f>
        <v>0</v>
      </c>
      <c r="BD12" s="361">
        <f>BC12+AU12</f>
        <v>0</v>
      </c>
    </row>
    <row r="13" spans="1:56" s="372" customFormat="1" ht="21" customHeight="1" thickBot="1">
      <c r="A13" s="363">
        <v>4</v>
      </c>
      <c r="B13" s="364" t="s">
        <v>306</v>
      </c>
      <c r="C13" s="365">
        <f>'2.ปริมาณงานสถานศึกษา'!AN9</f>
        <v>0</v>
      </c>
      <c r="D13" s="366"/>
      <c r="E13" s="366"/>
      <c r="F13" s="366"/>
      <c r="G13" s="366"/>
      <c r="H13" s="366"/>
      <c r="I13" s="366"/>
      <c r="J13" s="366"/>
      <c r="K13" s="367"/>
      <c r="L13" s="367"/>
      <c r="M13" s="367"/>
      <c r="N13" s="366"/>
      <c r="O13" s="366"/>
      <c r="P13" s="366"/>
      <c r="Q13" s="366"/>
      <c r="R13" s="366"/>
      <c r="S13" s="366"/>
      <c r="T13" s="366"/>
      <c r="U13" s="366"/>
      <c r="V13" s="366"/>
      <c r="W13" s="366"/>
      <c r="X13" s="366"/>
      <c r="Y13" s="366"/>
      <c r="Z13" s="366"/>
      <c r="AA13" s="367"/>
      <c r="AB13" s="367"/>
      <c r="AC13" s="367"/>
      <c r="AD13" s="367"/>
      <c r="AE13" s="367"/>
      <c r="AF13" s="367"/>
      <c r="AG13" s="367"/>
      <c r="AH13" s="367"/>
      <c r="AI13" s="367"/>
      <c r="AJ13" s="367"/>
      <c r="AK13" s="367"/>
      <c r="AL13" s="367"/>
      <c r="AM13" s="366"/>
      <c r="AN13" s="366"/>
      <c r="AO13" s="366"/>
      <c r="AP13" s="366"/>
      <c r="AQ13" s="366"/>
      <c r="AR13" s="366"/>
      <c r="AS13" s="366"/>
      <c r="AT13" s="366"/>
      <c r="AU13" s="368">
        <f t="shared" ref="AU13:AU15" si="1">SUM(D13:AT13)</f>
        <v>0</v>
      </c>
      <c r="AV13" s="369"/>
      <c r="AW13" s="370"/>
      <c r="AX13" s="370"/>
      <c r="AY13" s="370"/>
      <c r="AZ13" s="370"/>
      <c r="BA13" s="370"/>
      <c r="BB13" s="370"/>
      <c r="BC13" s="367"/>
      <c r="BD13" s="371">
        <f t="shared" ref="BD13:BD16" si="2">BC13+AU13</f>
        <v>0</v>
      </c>
    </row>
    <row r="14" spans="1:56" s="362" customFormat="1" ht="21" customHeight="1" thickBot="1">
      <c r="A14" s="373">
        <v>5</v>
      </c>
      <c r="B14" s="546" t="s">
        <v>307</v>
      </c>
      <c r="C14" s="547"/>
      <c r="D14" s="368">
        <f>D12-D13</f>
        <v>0</v>
      </c>
      <c r="E14" s="368">
        <f t="shared" ref="E14:AT14" si="3">E12-E13</f>
        <v>0</v>
      </c>
      <c r="F14" s="368">
        <f t="shared" si="3"/>
        <v>0</v>
      </c>
      <c r="G14" s="368">
        <f t="shared" si="3"/>
        <v>0</v>
      </c>
      <c r="H14" s="368">
        <f t="shared" si="3"/>
        <v>0</v>
      </c>
      <c r="I14" s="368">
        <f t="shared" si="3"/>
        <v>0</v>
      </c>
      <c r="J14" s="368">
        <f t="shared" si="3"/>
        <v>0</v>
      </c>
      <c r="K14" s="367">
        <f t="shared" si="3"/>
        <v>0</v>
      </c>
      <c r="L14" s="367">
        <f t="shared" si="3"/>
        <v>0</v>
      </c>
      <c r="M14" s="367">
        <f t="shared" si="3"/>
        <v>0</v>
      </c>
      <c r="N14" s="368">
        <f t="shared" si="3"/>
        <v>0</v>
      </c>
      <c r="O14" s="368">
        <f t="shared" si="3"/>
        <v>0</v>
      </c>
      <c r="P14" s="368">
        <f t="shared" si="3"/>
        <v>0</v>
      </c>
      <c r="Q14" s="368">
        <f t="shared" si="3"/>
        <v>0</v>
      </c>
      <c r="R14" s="368">
        <f t="shared" si="3"/>
        <v>0</v>
      </c>
      <c r="S14" s="368">
        <f t="shared" si="3"/>
        <v>0</v>
      </c>
      <c r="T14" s="368">
        <f t="shared" si="3"/>
        <v>0</v>
      </c>
      <c r="U14" s="368">
        <f t="shared" si="3"/>
        <v>0</v>
      </c>
      <c r="V14" s="368">
        <f t="shared" si="3"/>
        <v>0</v>
      </c>
      <c r="W14" s="368">
        <f t="shared" si="3"/>
        <v>0</v>
      </c>
      <c r="X14" s="368">
        <f t="shared" si="3"/>
        <v>0</v>
      </c>
      <c r="Y14" s="368">
        <f t="shared" si="3"/>
        <v>0</v>
      </c>
      <c r="Z14" s="368">
        <f t="shared" si="3"/>
        <v>0</v>
      </c>
      <c r="AA14" s="367">
        <f t="shared" si="3"/>
        <v>0</v>
      </c>
      <c r="AB14" s="367">
        <f t="shared" si="3"/>
        <v>0</v>
      </c>
      <c r="AC14" s="367">
        <f t="shared" si="3"/>
        <v>0</v>
      </c>
      <c r="AD14" s="367">
        <f t="shared" si="3"/>
        <v>0</v>
      </c>
      <c r="AE14" s="367">
        <f t="shared" si="3"/>
        <v>0</v>
      </c>
      <c r="AF14" s="367">
        <f t="shared" si="3"/>
        <v>0</v>
      </c>
      <c r="AG14" s="367">
        <f t="shared" si="3"/>
        <v>0</v>
      </c>
      <c r="AH14" s="367">
        <f t="shared" si="3"/>
        <v>0</v>
      </c>
      <c r="AI14" s="367">
        <f t="shared" si="3"/>
        <v>0</v>
      </c>
      <c r="AJ14" s="367">
        <f t="shared" si="3"/>
        <v>0</v>
      </c>
      <c r="AK14" s="367">
        <f t="shared" si="3"/>
        <v>0</v>
      </c>
      <c r="AL14" s="367">
        <f t="shared" si="3"/>
        <v>0</v>
      </c>
      <c r="AM14" s="368">
        <f t="shared" si="3"/>
        <v>0</v>
      </c>
      <c r="AN14" s="368">
        <f t="shared" si="3"/>
        <v>0</v>
      </c>
      <c r="AO14" s="368">
        <f t="shared" si="3"/>
        <v>0</v>
      </c>
      <c r="AP14" s="368">
        <f t="shared" si="3"/>
        <v>0</v>
      </c>
      <c r="AQ14" s="368">
        <f t="shared" si="3"/>
        <v>0</v>
      </c>
      <c r="AR14" s="368">
        <f t="shared" si="3"/>
        <v>0</v>
      </c>
      <c r="AS14" s="368">
        <f t="shared" si="3"/>
        <v>0</v>
      </c>
      <c r="AT14" s="368">
        <f t="shared" si="3"/>
        <v>0</v>
      </c>
      <c r="AU14" s="368">
        <f t="shared" si="1"/>
        <v>0</v>
      </c>
      <c r="AV14" s="368"/>
      <c r="AW14" s="368">
        <f t="shared" ref="AW14:BA14" si="4">AW10-AW13</f>
        <v>0</v>
      </c>
      <c r="AX14" s="368">
        <f t="shared" si="4"/>
        <v>0</v>
      </c>
      <c r="AY14" s="368">
        <f t="shared" si="4"/>
        <v>0</v>
      </c>
      <c r="AZ14" s="368">
        <f t="shared" si="4"/>
        <v>0</v>
      </c>
      <c r="BA14" s="368">
        <f t="shared" si="4"/>
        <v>0</v>
      </c>
      <c r="BB14" s="368">
        <f>BB10-BB13</f>
        <v>0</v>
      </c>
      <c r="BC14" s="368">
        <f t="shared" ref="BC14:BC16" si="5">SUM(AW14:BB14)</f>
        <v>0</v>
      </c>
      <c r="BD14" s="371">
        <f>BC14+AU14</f>
        <v>0</v>
      </c>
    </row>
    <row r="15" spans="1:56" s="362" customFormat="1" ht="21" customHeight="1" thickBot="1">
      <c r="A15" s="373">
        <v>6</v>
      </c>
      <c r="B15" s="225" t="s">
        <v>759</v>
      </c>
      <c r="C15" s="368" t="e">
        <f>'2.ปริมาณงานสถานศึกษา'!AS9</f>
        <v>#N/A</v>
      </c>
      <c r="D15" s="368"/>
      <c r="E15" s="368"/>
      <c r="F15" s="368"/>
      <c r="G15" s="368"/>
      <c r="H15" s="368"/>
      <c r="I15" s="368"/>
      <c r="J15" s="368"/>
      <c r="K15" s="367"/>
      <c r="L15" s="367"/>
      <c r="M15" s="367"/>
      <c r="N15" s="368"/>
      <c r="O15" s="368"/>
      <c r="P15" s="368"/>
      <c r="Q15" s="368"/>
      <c r="R15" s="368"/>
      <c r="S15" s="368"/>
      <c r="T15" s="368"/>
      <c r="U15" s="368"/>
      <c r="V15" s="368"/>
      <c r="W15" s="368"/>
      <c r="X15" s="368"/>
      <c r="Y15" s="368"/>
      <c r="Z15" s="368"/>
      <c r="AA15" s="367"/>
      <c r="AB15" s="367"/>
      <c r="AC15" s="367"/>
      <c r="AD15" s="367"/>
      <c r="AE15" s="367"/>
      <c r="AF15" s="367"/>
      <c r="AG15" s="367"/>
      <c r="AH15" s="367"/>
      <c r="AI15" s="367"/>
      <c r="AJ15" s="367"/>
      <c r="AK15" s="367"/>
      <c r="AL15" s="367"/>
      <c r="AM15" s="368"/>
      <c r="AN15" s="368"/>
      <c r="AO15" s="368"/>
      <c r="AP15" s="368"/>
      <c r="AQ15" s="368"/>
      <c r="AR15" s="368"/>
      <c r="AS15" s="368"/>
      <c r="AT15" s="368"/>
      <c r="AU15" s="368">
        <f t="shared" si="1"/>
        <v>0</v>
      </c>
      <c r="AV15" s="368"/>
      <c r="AW15" s="367"/>
      <c r="AX15" s="367"/>
      <c r="AY15" s="367"/>
      <c r="AZ15" s="367"/>
      <c r="BA15" s="367"/>
      <c r="BB15" s="367"/>
      <c r="BC15" s="367"/>
      <c r="BD15" s="371">
        <f t="shared" si="2"/>
        <v>0</v>
      </c>
    </row>
    <row r="16" spans="1:56" s="380" customFormat="1" ht="21" customHeight="1" thickBot="1">
      <c r="A16" s="374">
        <v>7</v>
      </c>
      <c r="B16" s="375" t="s">
        <v>745</v>
      </c>
      <c r="C16" s="376" t="e">
        <f>'2.ปริมาณงานสถานศึกษา'!AU9</f>
        <v>#N/A</v>
      </c>
      <c r="D16" s="377"/>
      <c r="E16" s="377"/>
      <c r="F16" s="377"/>
      <c r="G16" s="377"/>
      <c r="H16" s="377"/>
      <c r="I16" s="377"/>
      <c r="J16" s="377"/>
      <c r="K16" s="378"/>
      <c r="L16" s="378"/>
      <c r="M16" s="378"/>
      <c r="N16" s="377"/>
      <c r="O16" s="377"/>
      <c r="P16" s="377"/>
      <c r="Q16" s="377"/>
      <c r="R16" s="377"/>
      <c r="S16" s="377"/>
      <c r="T16" s="377"/>
      <c r="U16" s="377"/>
      <c r="V16" s="377"/>
      <c r="W16" s="377"/>
      <c r="X16" s="377"/>
      <c r="Y16" s="377"/>
      <c r="Z16" s="377"/>
      <c r="AA16" s="378"/>
      <c r="AB16" s="378"/>
      <c r="AC16" s="378"/>
      <c r="AD16" s="378"/>
      <c r="AE16" s="378"/>
      <c r="AF16" s="378"/>
      <c r="AG16" s="378"/>
      <c r="AH16" s="378"/>
      <c r="AI16" s="378"/>
      <c r="AJ16" s="378"/>
      <c r="AK16" s="378"/>
      <c r="AL16" s="378"/>
      <c r="AM16" s="377"/>
      <c r="AN16" s="377"/>
      <c r="AO16" s="377"/>
      <c r="AP16" s="377"/>
      <c r="AQ16" s="377"/>
      <c r="AR16" s="377"/>
      <c r="AS16" s="377"/>
      <c r="AT16" s="377"/>
      <c r="AU16" s="368">
        <f>SUM(D16:AT16)</f>
        <v>0</v>
      </c>
      <c r="AV16" s="379"/>
      <c r="AW16" s="377"/>
      <c r="AX16" s="377"/>
      <c r="AY16" s="377"/>
      <c r="AZ16" s="377"/>
      <c r="BA16" s="377"/>
      <c r="BB16" s="377"/>
      <c r="BC16" s="368">
        <f t="shared" si="5"/>
        <v>0</v>
      </c>
      <c r="BD16" s="371">
        <f t="shared" si="2"/>
        <v>0</v>
      </c>
    </row>
    <row r="17" spans="1:56" s="380" customFormat="1" ht="21" customHeight="1" thickBot="1">
      <c r="A17" s="374">
        <v>8</v>
      </c>
      <c r="B17" s="375" t="s">
        <v>781</v>
      </c>
      <c r="C17" s="404" t="e">
        <f>C15-C16</f>
        <v>#N/A</v>
      </c>
      <c r="D17" s="377"/>
      <c r="E17" s="377"/>
      <c r="F17" s="377"/>
      <c r="G17" s="377"/>
      <c r="H17" s="377"/>
      <c r="I17" s="377"/>
      <c r="J17" s="377"/>
      <c r="K17" s="378"/>
      <c r="L17" s="378"/>
      <c r="M17" s="378"/>
      <c r="N17" s="377"/>
      <c r="O17" s="377"/>
      <c r="P17" s="377"/>
      <c r="Q17" s="377"/>
      <c r="R17" s="377"/>
      <c r="S17" s="377"/>
      <c r="T17" s="377"/>
      <c r="U17" s="377"/>
      <c r="V17" s="377"/>
      <c r="W17" s="377"/>
      <c r="X17" s="377"/>
      <c r="Y17" s="377"/>
      <c r="Z17" s="377"/>
      <c r="AA17" s="378"/>
      <c r="AB17" s="378"/>
      <c r="AC17" s="378"/>
      <c r="AD17" s="378"/>
      <c r="AE17" s="378"/>
      <c r="AF17" s="378"/>
      <c r="AG17" s="378"/>
      <c r="AH17" s="378"/>
      <c r="AI17" s="378"/>
      <c r="AJ17" s="378"/>
      <c r="AK17" s="378"/>
      <c r="AL17" s="378"/>
      <c r="AM17" s="377"/>
      <c r="AN17" s="377"/>
      <c r="AO17" s="377"/>
      <c r="AP17" s="377"/>
      <c r="AQ17" s="377"/>
      <c r="AR17" s="377"/>
      <c r="AS17" s="377"/>
      <c r="AT17" s="377"/>
      <c r="AU17" s="368">
        <f>SUM(D17:AT17)</f>
        <v>0</v>
      </c>
      <c r="AV17" s="379"/>
      <c r="AW17" s="377"/>
      <c r="AX17" s="377"/>
      <c r="AY17" s="377"/>
      <c r="AZ17" s="377"/>
      <c r="BA17" s="377"/>
      <c r="BB17" s="377"/>
      <c r="BC17" s="368">
        <f t="shared" ref="BC17" si="6">SUM(AW17:BB17)</f>
        <v>0</v>
      </c>
      <c r="BD17" s="371">
        <f t="shared" ref="BD17" si="7">BC17+AU17</f>
        <v>0</v>
      </c>
    </row>
    <row r="18" spans="1:56" s="380" customFormat="1" ht="21" customHeight="1" thickBot="1">
      <c r="A18" s="374">
        <v>9</v>
      </c>
      <c r="B18" s="375" t="s">
        <v>9</v>
      </c>
      <c r="C18" s="376" t="e">
        <f>'2.ปริมาณงานสถานศึกษา'!AV9</f>
        <v>#N/A</v>
      </c>
      <c r="D18" s="377"/>
      <c r="E18" s="377"/>
      <c r="F18" s="377"/>
      <c r="G18" s="377"/>
      <c r="H18" s="377"/>
      <c r="I18" s="377"/>
      <c r="J18" s="377"/>
      <c r="K18" s="378"/>
      <c r="L18" s="378"/>
      <c r="M18" s="378"/>
      <c r="N18" s="377"/>
      <c r="O18" s="377"/>
      <c r="P18" s="377"/>
      <c r="Q18" s="377"/>
      <c r="R18" s="377"/>
      <c r="S18" s="377"/>
      <c r="T18" s="377"/>
      <c r="U18" s="377"/>
      <c r="V18" s="377"/>
      <c r="W18" s="377"/>
      <c r="X18" s="377"/>
      <c r="Y18" s="377"/>
      <c r="Z18" s="377"/>
      <c r="AA18" s="378"/>
      <c r="AB18" s="378"/>
      <c r="AC18" s="378"/>
      <c r="AD18" s="378"/>
      <c r="AE18" s="378"/>
      <c r="AF18" s="378"/>
      <c r="AG18" s="378"/>
      <c r="AH18" s="378"/>
      <c r="AI18" s="378"/>
      <c r="AJ18" s="378"/>
      <c r="AK18" s="378"/>
      <c r="AL18" s="378"/>
      <c r="AM18" s="377"/>
      <c r="AN18" s="377"/>
      <c r="AO18" s="377"/>
      <c r="AP18" s="377"/>
      <c r="AQ18" s="377"/>
      <c r="AR18" s="377"/>
      <c r="AS18" s="377"/>
      <c r="AT18" s="377"/>
      <c r="AU18" s="368">
        <f>SUM(D18:AT18)</f>
        <v>0</v>
      </c>
      <c r="AV18" s="379"/>
      <c r="AW18" s="377"/>
      <c r="AX18" s="377"/>
      <c r="AY18" s="377"/>
      <c r="AZ18" s="377"/>
      <c r="BA18" s="377"/>
      <c r="BB18" s="377"/>
      <c r="BC18" s="368">
        <f>SUM(AW18:BB18)</f>
        <v>0</v>
      </c>
      <c r="BD18" s="371">
        <f t="shared" ref="BD18" si="8">BC18+AU18</f>
        <v>0</v>
      </c>
    </row>
    <row r="19" spans="1:56" s="380" customFormat="1" ht="21" customHeight="1" thickBot="1">
      <c r="A19" s="374">
        <v>10</v>
      </c>
      <c r="B19" s="375" t="s">
        <v>10</v>
      </c>
      <c r="C19" s="376" t="e">
        <f>'2.ปริมาณงานสถานศึกษา'!AW9</f>
        <v>#N/A</v>
      </c>
      <c r="D19" s="377"/>
      <c r="E19" s="377"/>
      <c r="F19" s="377"/>
      <c r="G19" s="377"/>
      <c r="H19" s="377"/>
      <c r="I19" s="377"/>
      <c r="J19" s="377"/>
      <c r="K19" s="378"/>
      <c r="L19" s="378"/>
      <c r="M19" s="378"/>
      <c r="N19" s="377"/>
      <c r="O19" s="377"/>
      <c r="P19" s="377"/>
      <c r="Q19" s="377"/>
      <c r="R19" s="377"/>
      <c r="S19" s="377"/>
      <c r="T19" s="377"/>
      <c r="U19" s="377"/>
      <c r="V19" s="377"/>
      <c r="W19" s="377"/>
      <c r="X19" s="377"/>
      <c r="Y19" s="377"/>
      <c r="Z19" s="377"/>
      <c r="AA19" s="378"/>
      <c r="AB19" s="378"/>
      <c r="AC19" s="378"/>
      <c r="AD19" s="378"/>
      <c r="AE19" s="378"/>
      <c r="AF19" s="378"/>
      <c r="AG19" s="378"/>
      <c r="AH19" s="378"/>
      <c r="AI19" s="378"/>
      <c r="AJ19" s="378"/>
      <c r="AK19" s="378"/>
      <c r="AL19" s="378"/>
      <c r="AM19" s="377"/>
      <c r="AN19" s="377"/>
      <c r="AO19" s="377"/>
      <c r="AP19" s="377"/>
      <c r="AQ19" s="377"/>
      <c r="AR19" s="377"/>
      <c r="AS19" s="377"/>
      <c r="AT19" s="377"/>
      <c r="AU19" s="368">
        <f>SUM(D19:AT19)</f>
        <v>0</v>
      </c>
      <c r="AV19" s="379"/>
      <c r="AW19" s="377"/>
      <c r="AX19" s="377"/>
      <c r="AY19" s="377"/>
      <c r="AZ19" s="377"/>
      <c r="BA19" s="377"/>
      <c r="BB19" s="377"/>
      <c r="BC19" s="368">
        <f>SUM(AW19:BB19)</f>
        <v>0</v>
      </c>
      <c r="BD19" s="371">
        <f>BC19+AU19</f>
        <v>0</v>
      </c>
    </row>
    <row r="20" spans="1:56" s="387" customFormat="1" ht="9" customHeight="1">
      <c r="A20" s="381"/>
      <c r="B20" s="385"/>
      <c r="C20" s="381"/>
      <c r="D20" s="384"/>
      <c r="E20" s="384"/>
      <c r="F20" s="384"/>
      <c r="G20" s="384"/>
      <c r="H20" s="384"/>
      <c r="I20" s="384"/>
      <c r="J20" s="384"/>
      <c r="K20" s="384"/>
      <c r="L20" s="384"/>
      <c r="M20" s="384"/>
      <c r="N20" s="384"/>
      <c r="O20" s="384"/>
      <c r="P20" s="384"/>
      <c r="Q20" s="384"/>
      <c r="R20" s="384"/>
      <c r="S20" s="384"/>
      <c r="T20" s="384"/>
      <c r="U20" s="384"/>
      <c r="V20" s="384"/>
      <c r="W20" s="384"/>
      <c r="X20" s="384"/>
      <c r="Y20" s="384"/>
      <c r="Z20" s="384"/>
      <c r="AA20" s="384"/>
      <c r="AB20" s="384"/>
      <c r="AC20" s="384"/>
      <c r="AD20" s="384"/>
      <c r="AE20" s="384"/>
      <c r="AF20" s="384"/>
      <c r="AG20" s="384"/>
      <c r="AH20" s="384"/>
      <c r="AI20" s="384"/>
      <c r="AJ20" s="384"/>
      <c r="AK20" s="384"/>
      <c r="AL20" s="384"/>
      <c r="AM20" s="384"/>
      <c r="AN20" s="384"/>
      <c r="AO20" s="384"/>
      <c r="AP20" s="384"/>
      <c r="AQ20" s="384"/>
      <c r="AR20" s="384"/>
      <c r="AS20" s="384"/>
      <c r="AT20" s="384"/>
      <c r="AU20" s="386"/>
      <c r="AV20" s="384"/>
      <c r="AW20" s="384"/>
      <c r="AX20" s="384"/>
      <c r="AY20" s="384"/>
      <c r="AZ20" s="384"/>
      <c r="BA20" s="384"/>
      <c r="BB20" s="384"/>
      <c r="BC20" s="386"/>
      <c r="BD20" s="386"/>
    </row>
    <row r="21" spans="1:56" s="425" customFormat="1" ht="21" customHeight="1">
      <c r="A21" s="2"/>
      <c r="B21" s="423" t="s">
        <v>305</v>
      </c>
      <c r="C21" s="424"/>
      <c r="D21" s="425" t="s">
        <v>751</v>
      </c>
      <c r="AV21" s="426"/>
      <c r="AW21" s="388" t="s">
        <v>214</v>
      </c>
    </row>
    <row r="22" spans="1:56" s="425" customFormat="1" ht="21" customHeight="1">
      <c r="A22" s="2"/>
      <c r="B22" s="423"/>
      <c r="C22" s="424"/>
      <c r="D22" s="425" t="s">
        <v>752</v>
      </c>
      <c r="J22" s="425" t="s">
        <v>753</v>
      </c>
    </row>
    <row r="23" spans="1:56" s="425" customFormat="1" ht="21" customHeight="1">
      <c r="A23" s="2"/>
      <c r="B23" s="423"/>
      <c r="C23" s="424"/>
      <c r="J23" s="425" t="s">
        <v>309</v>
      </c>
      <c r="AV23" s="405"/>
      <c r="AW23" s="183" t="s">
        <v>227</v>
      </c>
    </row>
    <row r="24" spans="1:56" s="425" customFormat="1" ht="21" customHeight="1">
      <c r="A24" s="2"/>
      <c r="B24" s="424"/>
      <c r="C24" s="424"/>
      <c r="J24" s="425" t="s">
        <v>754</v>
      </c>
      <c r="AV24" s="405"/>
      <c r="AW24" s="183" t="s">
        <v>226</v>
      </c>
    </row>
    <row r="25" spans="1:56" s="425" customFormat="1" ht="21" customHeight="1">
      <c r="A25" s="2"/>
      <c r="B25" s="424"/>
      <c r="C25" s="424"/>
      <c r="J25" s="425" t="s">
        <v>763</v>
      </c>
      <c r="AV25" s="405"/>
      <c r="AW25" s="183" t="s">
        <v>215</v>
      </c>
    </row>
    <row r="26" spans="1:56" s="425" customFormat="1" ht="21" customHeight="1">
      <c r="A26" s="2"/>
      <c r="B26" s="424"/>
      <c r="C26" s="424"/>
      <c r="D26" s="425" t="s">
        <v>755</v>
      </c>
      <c r="I26" s="425" t="s">
        <v>756</v>
      </c>
      <c r="AV26" s="405"/>
      <c r="AW26" s="180"/>
    </row>
    <row r="27" spans="1:56" s="425" customFormat="1" ht="21" customHeight="1">
      <c r="A27" s="2"/>
      <c r="B27" s="424"/>
      <c r="C27" s="424"/>
      <c r="D27" s="425" t="s">
        <v>757</v>
      </c>
      <c r="I27" s="425" t="s">
        <v>310</v>
      </c>
      <c r="AV27" s="405"/>
      <c r="AW27" s="180"/>
    </row>
    <row r="28" spans="1:56" s="425" customFormat="1" ht="21" customHeight="1">
      <c r="A28" s="2"/>
      <c r="B28" s="424"/>
      <c r="C28" s="424"/>
      <c r="K28" s="425" t="s">
        <v>308</v>
      </c>
      <c r="AV28" s="405"/>
      <c r="AW28" s="180"/>
    </row>
    <row r="29" spans="1:56" s="425" customFormat="1" ht="21" customHeight="1">
      <c r="A29" s="2"/>
      <c r="B29" s="424"/>
      <c r="C29" s="424"/>
      <c r="D29" s="425" t="s">
        <v>758</v>
      </c>
      <c r="AV29" s="405"/>
    </row>
    <row r="30" spans="1:56" s="425" customFormat="1" ht="21" customHeight="1">
      <c r="A30" s="2"/>
      <c r="B30" s="424"/>
      <c r="C30" s="424"/>
      <c r="D30" s="425" t="s">
        <v>760</v>
      </c>
      <c r="AV30" s="405"/>
    </row>
    <row r="31" spans="1:56" s="425" customFormat="1" ht="21" customHeight="1">
      <c r="A31" s="2"/>
      <c r="B31" s="424"/>
      <c r="C31" s="424"/>
      <c r="L31" s="425" t="s">
        <v>761</v>
      </c>
      <c r="AV31" s="405"/>
    </row>
    <row r="32" spans="1:56" s="425" customFormat="1" ht="21" customHeight="1">
      <c r="A32" s="2"/>
      <c r="B32" s="424"/>
      <c r="C32" s="424"/>
      <c r="D32" s="425" t="s">
        <v>762</v>
      </c>
      <c r="AV32" s="405"/>
    </row>
    <row r="33" spans="1:48" s="425" customFormat="1" ht="21" customHeight="1">
      <c r="A33" s="2"/>
      <c r="B33" s="424"/>
      <c r="C33" s="424"/>
      <c r="D33" s="425" t="s">
        <v>784</v>
      </c>
      <c r="AV33" s="405"/>
    </row>
    <row r="34" spans="1:48" s="425" customFormat="1" ht="21" customHeight="1">
      <c r="A34" s="2"/>
      <c r="B34" s="424"/>
      <c r="C34" s="424"/>
      <c r="L34" s="425" t="s">
        <v>785</v>
      </c>
      <c r="AV34" s="405"/>
    </row>
    <row r="35" spans="1:48" s="425" customFormat="1" ht="21" customHeight="1">
      <c r="A35" s="2"/>
      <c r="B35" s="424"/>
      <c r="C35" s="424"/>
      <c r="D35" s="425" t="s">
        <v>782</v>
      </c>
      <c r="AV35" s="405"/>
    </row>
    <row r="36" spans="1:48" s="425" customFormat="1" ht="21" customHeight="1">
      <c r="A36" s="2"/>
      <c r="B36" s="424"/>
      <c r="C36" s="424"/>
      <c r="D36" s="425" t="s">
        <v>783</v>
      </c>
      <c r="AV36" s="405"/>
    </row>
    <row r="37" spans="1:48" s="425" customFormat="1" ht="21" customHeight="1">
      <c r="A37" s="2"/>
      <c r="B37" s="424"/>
      <c r="C37" s="424"/>
      <c r="D37" s="425" t="s">
        <v>747</v>
      </c>
      <c r="G37" s="425" t="s">
        <v>311</v>
      </c>
      <c r="AV37" s="405"/>
    </row>
  </sheetData>
  <mergeCells count="63">
    <mergeCell ref="AV4:BC4"/>
    <mergeCell ref="BD4:BD8"/>
    <mergeCell ref="B14:C14"/>
    <mergeCell ref="A3:A9"/>
    <mergeCell ref="AJ5:AJ8"/>
    <mergeCell ref="AK5:AK8"/>
    <mergeCell ref="AL5:AL8"/>
    <mergeCell ref="AM5:AM8"/>
    <mergeCell ref="AN5:AN8"/>
    <mergeCell ref="AO5:AO8"/>
    <mergeCell ref="AD5:AD8"/>
    <mergeCell ref="AE5:AE8"/>
    <mergeCell ref="AF5:AF8"/>
    <mergeCell ref="AG5:AG8"/>
    <mergeCell ref="AH5:AH8"/>
    <mergeCell ref="S5:S8"/>
    <mergeCell ref="AA2:AC2"/>
    <mergeCell ref="BB5:BB8"/>
    <mergeCell ref="BC5:BC8"/>
    <mergeCell ref="AV5:AV8"/>
    <mergeCell ref="AW5:AW8"/>
    <mergeCell ref="AX5:AX8"/>
    <mergeCell ref="AY5:AY8"/>
    <mergeCell ref="AZ5:AZ8"/>
    <mergeCell ref="BA5:BA8"/>
    <mergeCell ref="AP5:AP8"/>
    <mergeCell ref="AQ5:AQ8"/>
    <mergeCell ref="AR5:AR8"/>
    <mergeCell ref="AS5:AS8"/>
    <mergeCell ref="AT5:AT8"/>
    <mergeCell ref="AU5:AU8"/>
    <mergeCell ref="D4:AU4"/>
    <mergeCell ref="T5:T8"/>
    <mergeCell ref="U5:U8"/>
    <mergeCell ref="V5:V8"/>
    <mergeCell ref="AI5:AI8"/>
    <mergeCell ref="X5:X8"/>
    <mergeCell ref="Y5:Y8"/>
    <mergeCell ref="Z5:Z8"/>
    <mergeCell ref="AA5:AA8"/>
    <mergeCell ref="AB5:AB8"/>
    <mergeCell ref="AC5:AC8"/>
    <mergeCell ref="N5:N8"/>
    <mergeCell ref="O5:O8"/>
    <mergeCell ref="P5:P8"/>
    <mergeCell ref="Q5:Q8"/>
    <mergeCell ref="R5:R8"/>
    <mergeCell ref="B3:C9"/>
    <mergeCell ref="AO2:AP2"/>
    <mergeCell ref="AD2:AH2"/>
    <mergeCell ref="A1:BD1"/>
    <mergeCell ref="D3:BD3"/>
    <mergeCell ref="D5:D8"/>
    <mergeCell ref="E5:E8"/>
    <mergeCell ref="F5:F8"/>
    <mergeCell ref="G5:G8"/>
    <mergeCell ref="H5:H8"/>
    <mergeCell ref="I5:I8"/>
    <mergeCell ref="J5:J8"/>
    <mergeCell ref="K5:K8"/>
    <mergeCell ref="W5:W8"/>
    <mergeCell ref="L5:L8"/>
    <mergeCell ref="M5:M8"/>
  </mergeCells>
  <conditionalFormatting sqref="AV14:BB15 C15:AT15 BE14:XFD15 D14:AT14">
    <cfRule type="cellIs" dxfId="0" priority="1" operator="equal">
      <formula>0</formula>
    </cfRule>
  </conditionalFormatting>
  <printOptions horizontalCentered="1"/>
  <pageMargins left="0.23622047244094491" right="0.23622047244094491" top="0.4609375" bottom="0.140625" header="0.234375" footer="0.15748031496062992"/>
  <pageSetup paperSize="9" scale="75" orientation="landscape" r:id="rId1"/>
  <headerFooter>
    <oddHeader>&amp;R&amp;A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R21"/>
  <sheetViews>
    <sheetView zoomScaleNormal="100" workbookViewId="0">
      <selection activeCell="A17" sqref="A17:XFD17"/>
    </sheetView>
  </sheetViews>
  <sheetFormatPr defaultColWidth="7.140625" defaultRowHeight="24"/>
  <cols>
    <col min="1" max="1" width="17.7109375" style="99" customWidth="1"/>
    <col min="2" max="2" width="10" style="99" customWidth="1"/>
    <col min="3" max="7" width="10.85546875" style="99" customWidth="1"/>
    <col min="8" max="8" width="11.28515625" style="99" customWidth="1"/>
    <col min="9" max="9" width="11.85546875" style="99" customWidth="1"/>
    <col min="10" max="10" width="10" style="99" customWidth="1"/>
    <col min="11" max="11" width="5.7109375" style="98" customWidth="1"/>
    <col min="12" max="16384" width="7.140625" style="99"/>
  </cols>
  <sheetData>
    <row r="1" spans="1:18" ht="27.75">
      <c r="A1" s="556" t="s">
        <v>313</v>
      </c>
      <c r="B1" s="556"/>
      <c r="C1" s="556"/>
      <c r="D1" s="556"/>
      <c r="E1" s="556"/>
      <c r="F1" s="556"/>
      <c r="G1" s="556"/>
      <c r="H1" s="556"/>
      <c r="I1" s="556"/>
      <c r="J1" s="556"/>
      <c r="K1" s="556"/>
      <c r="L1" s="556"/>
      <c r="M1" s="556"/>
      <c r="N1" s="556"/>
      <c r="O1" s="556"/>
      <c r="P1" s="556"/>
      <c r="Q1" s="556"/>
      <c r="R1" s="556"/>
    </row>
    <row r="3" spans="1:18" ht="29.25" customHeight="1">
      <c r="A3" s="557" t="s">
        <v>160</v>
      </c>
      <c r="B3" s="560" t="s">
        <v>314</v>
      </c>
      <c r="C3" s="562" t="s">
        <v>315</v>
      </c>
      <c r="D3" s="563"/>
      <c r="E3" s="563"/>
      <c r="F3" s="563"/>
      <c r="G3" s="563"/>
      <c r="H3" s="563"/>
      <c r="I3" s="563"/>
      <c r="J3" s="564"/>
    </row>
    <row r="4" spans="1:18" ht="29.25" customHeight="1">
      <c r="A4" s="558"/>
      <c r="B4" s="561"/>
      <c r="C4" s="565"/>
      <c r="D4" s="566"/>
      <c r="E4" s="566"/>
      <c r="F4" s="566"/>
      <c r="G4" s="566"/>
      <c r="H4" s="566"/>
      <c r="I4" s="566"/>
      <c r="J4" s="567"/>
    </row>
    <row r="5" spans="1:18" ht="29.25" customHeight="1">
      <c r="A5" s="559"/>
      <c r="B5" s="561"/>
      <c r="C5" s="100">
        <v>1</v>
      </c>
      <c r="D5" s="557">
        <v>2</v>
      </c>
      <c r="E5" s="557">
        <v>3</v>
      </c>
      <c r="F5" s="557">
        <v>4</v>
      </c>
      <c r="G5" s="557">
        <v>5</v>
      </c>
      <c r="H5" s="557">
        <v>6</v>
      </c>
      <c r="I5" s="557">
        <v>7</v>
      </c>
      <c r="J5" s="560" t="s">
        <v>316</v>
      </c>
    </row>
    <row r="6" spans="1:18" s="103" customFormat="1">
      <c r="A6" s="100" t="s">
        <v>317</v>
      </c>
      <c r="B6" s="100">
        <v>1</v>
      </c>
      <c r="C6" s="101" t="s">
        <v>153</v>
      </c>
      <c r="D6" s="559"/>
      <c r="E6" s="559"/>
      <c r="F6" s="558"/>
      <c r="G6" s="558"/>
      <c r="H6" s="558"/>
      <c r="I6" s="558"/>
      <c r="J6" s="558"/>
      <c r="K6" s="102"/>
    </row>
    <row r="7" spans="1:18" s="103" customFormat="1">
      <c r="A7" s="100" t="s">
        <v>318</v>
      </c>
      <c r="B7" s="100">
        <v>2</v>
      </c>
      <c r="C7" s="104" t="s">
        <v>153</v>
      </c>
      <c r="D7" s="104" t="s">
        <v>154</v>
      </c>
      <c r="E7" s="224" t="s">
        <v>84</v>
      </c>
      <c r="F7" s="559"/>
      <c r="G7" s="558"/>
      <c r="H7" s="558"/>
      <c r="I7" s="558"/>
      <c r="J7" s="558"/>
      <c r="K7" s="102"/>
    </row>
    <row r="8" spans="1:18" s="103" customFormat="1">
      <c r="A8" s="100" t="s">
        <v>319</v>
      </c>
      <c r="B8" s="100">
        <v>3</v>
      </c>
      <c r="C8" s="104" t="s">
        <v>153</v>
      </c>
      <c r="D8" s="104" t="s">
        <v>154</v>
      </c>
      <c r="E8" s="104" t="s">
        <v>84</v>
      </c>
      <c r="F8" s="224" t="s">
        <v>85</v>
      </c>
      <c r="G8" s="559"/>
      <c r="H8" s="558"/>
      <c r="I8" s="558"/>
      <c r="J8" s="558"/>
      <c r="K8" s="102" t="s">
        <v>320</v>
      </c>
    </row>
    <row r="9" spans="1:18" s="103" customFormat="1">
      <c r="A9" s="100" t="s">
        <v>321</v>
      </c>
      <c r="B9" s="100">
        <v>4</v>
      </c>
      <c r="C9" s="104" t="s">
        <v>153</v>
      </c>
      <c r="D9" s="104" t="s">
        <v>154</v>
      </c>
      <c r="E9" s="104" t="s">
        <v>84</v>
      </c>
      <c r="F9" s="224" t="s">
        <v>85</v>
      </c>
      <c r="G9" s="104" t="s">
        <v>87</v>
      </c>
      <c r="H9" s="559"/>
      <c r="I9" s="558"/>
      <c r="J9" s="558"/>
      <c r="K9" s="102"/>
    </row>
    <row r="10" spans="1:18" s="103" customFormat="1">
      <c r="A10" s="100" t="s">
        <v>322</v>
      </c>
      <c r="B10" s="100">
        <v>5</v>
      </c>
      <c r="C10" s="104" t="s">
        <v>153</v>
      </c>
      <c r="D10" s="104" t="s">
        <v>154</v>
      </c>
      <c r="E10" s="104" t="s">
        <v>84</v>
      </c>
      <c r="F10" s="104" t="s">
        <v>85</v>
      </c>
      <c r="G10" s="104" t="s">
        <v>87</v>
      </c>
      <c r="H10" s="224" t="s">
        <v>86</v>
      </c>
      <c r="I10" s="559"/>
      <c r="J10" s="558"/>
      <c r="K10" s="102"/>
    </row>
    <row r="11" spans="1:18" s="103" customFormat="1">
      <c r="A11" s="105" t="s">
        <v>323</v>
      </c>
      <c r="B11" s="105">
        <v>6</v>
      </c>
      <c r="C11" s="104" t="s">
        <v>153</v>
      </c>
      <c r="D11" s="104" t="s">
        <v>154</v>
      </c>
      <c r="E11" s="104" t="s">
        <v>84</v>
      </c>
      <c r="F11" s="104" t="s">
        <v>85</v>
      </c>
      <c r="G11" s="224" t="s">
        <v>87</v>
      </c>
      <c r="H11" s="104" t="s">
        <v>86</v>
      </c>
      <c r="I11" s="224" t="s">
        <v>119</v>
      </c>
      <c r="J11" s="559"/>
      <c r="K11" s="102"/>
    </row>
    <row r="12" spans="1:18" s="103" customFormat="1">
      <c r="A12" s="182" t="s">
        <v>324</v>
      </c>
      <c r="B12" s="554" t="s">
        <v>325</v>
      </c>
      <c r="C12" s="106"/>
      <c r="D12" s="106"/>
      <c r="E12" s="106"/>
      <c r="F12" s="106"/>
      <c r="G12" s="106"/>
      <c r="H12" s="106"/>
      <c r="I12" s="106"/>
      <c r="J12" s="107"/>
      <c r="K12" s="102"/>
    </row>
    <row r="13" spans="1:18" s="103" customFormat="1">
      <c r="A13" s="555" t="s">
        <v>326</v>
      </c>
      <c r="B13" s="554"/>
      <c r="C13" s="549" t="s">
        <v>153</v>
      </c>
      <c r="D13" s="549" t="s">
        <v>154</v>
      </c>
      <c r="E13" s="549" t="s">
        <v>84</v>
      </c>
      <c r="F13" s="549" t="s">
        <v>85</v>
      </c>
      <c r="G13" s="549" t="s">
        <v>87</v>
      </c>
      <c r="H13" s="549" t="s">
        <v>86</v>
      </c>
      <c r="I13" s="549" t="s">
        <v>119</v>
      </c>
      <c r="J13" s="550" t="s">
        <v>327</v>
      </c>
      <c r="K13" s="108"/>
    </row>
    <row r="14" spans="1:18" s="103" customFormat="1">
      <c r="A14" s="555"/>
      <c r="B14" s="554"/>
      <c r="C14" s="549"/>
      <c r="D14" s="549"/>
      <c r="E14" s="549"/>
      <c r="F14" s="549"/>
      <c r="G14" s="549"/>
      <c r="H14" s="549"/>
      <c r="I14" s="549"/>
      <c r="J14" s="551"/>
      <c r="K14" s="108"/>
    </row>
    <row r="15" spans="1:18">
      <c r="A15" s="555" t="s">
        <v>328</v>
      </c>
      <c r="B15" s="554"/>
      <c r="C15" s="549" t="s">
        <v>153</v>
      </c>
      <c r="D15" s="549" t="s">
        <v>154</v>
      </c>
      <c r="E15" s="549" t="s">
        <v>84</v>
      </c>
      <c r="F15" s="549" t="s">
        <v>85</v>
      </c>
      <c r="G15" s="549" t="s">
        <v>87</v>
      </c>
      <c r="H15" s="549" t="s">
        <v>86</v>
      </c>
      <c r="I15" s="553" t="s">
        <v>119</v>
      </c>
      <c r="J15" s="551"/>
      <c r="K15" s="109"/>
    </row>
    <row r="16" spans="1:18">
      <c r="A16" s="555"/>
      <c r="B16" s="554"/>
      <c r="C16" s="549"/>
      <c r="D16" s="549"/>
      <c r="E16" s="549"/>
      <c r="F16" s="549"/>
      <c r="G16" s="549"/>
      <c r="H16" s="549"/>
      <c r="I16" s="549"/>
      <c r="J16" s="552"/>
      <c r="K16" s="109"/>
    </row>
    <row r="17" spans="1:2" ht="14.25" customHeight="1">
      <c r="A17" s="110"/>
      <c r="B17" s="110"/>
    </row>
    <row r="18" spans="1:2">
      <c r="A18" s="111" t="s">
        <v>329</v>
      </c>
      <c r="B18" s="111"/>
    </row>
    <row r="19" spans="1:2">
      <c r="A19" s="111" t="s">
        <v>330</v>
      </c>
      <c r="B19" s="111"/>
    </row>
    <row r="20" spans="1:2">
      <c r="A20" s="99" t="s">
        <v>331</v>
      </c>
    </row>
    <row r="21" spans="1:2">
      <c r="A21" s="99" t="s">
        <v>332</v>
      </c>
    </row>
  </sheetData>
  <sheetProtection formatCells="0" formatColumns="0" formatRows="0" insertColumns="0" insertRows="0"/>
  <mergeCells count="29">
    <mergeCell ref="A1:R1"/>
    <mergeCell ref="A3:A5"/>
    <mergeCell ref="B3:B5"/>
    <mergeCell ref="C3:J4"/>
    <mergeCell ref="D5:D6"/>
    <mergeCell ref="E5:E6"/>
    <mergeCell ref="F5:F7"/>
    <mergeCell ref="G5:G8"/>
    <mergeCell ref="H5:H9"/>
    <mergeCell ref="I5:I10"/>
    <mergeCell ref="J5:J11"/>
    <mergeCell ref="B12:B16"/>
    <mergeCell ref="A13:A14"/>
    <mergeCell ref="C13:C14"/>
    <mergeCell ref="D13:D14"/>
    <mergeCell ref="E13:E14"/>
    <mergeCell ref="A15:A16"/>
    <mergeCell ref="C15:C16"/>
    <mergeCell ref="D15:D16"/>
    <mergeCell ref="E15:E16"/>
    <mergeCell ref="F13:F14"/>
    <mergeCell ref="G13:G14"/>
    <mergeCell ref="H13:H14"/>
    <mergeCell ref="I13:I14"/>
    <mergeCell ref="J13:J16"/>
    <mergeCell ref="F15:F16"/>
    <mergeCell ref="G15:G16"/>
    <mergeCell ref="H15:H16"/>
    <mergeCell ref="I15:I1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9</vt:i4>
      </vt:variant>
      <vt:variant>
        <vt:lpstr>ช่วงที่มีชื่อ</vt:lpstr>
      </vt:variant>
      <vt:variant>
        <vt:i4>3</vt:i4>
      </vt:variant>
    </vt:vector>
  </HeadingPairs>
  <TitlesOfParts>
    <vt:vector size="12" baseType="lpstr">
      <vt:lpstr>เกณฑ์อัตรากำลัง กคศ.</vt:lpstr>
      <vt:lpstr>ข้อมูลครู</vt:lpstr>
      <vt:lpstr>1.ข้อมูลสถานศึกษา</vt:lpstr>
      <vt:lpstr>2.ปริมาณงานสถานศึกษา</vt:lpstr>
      <vt:lpstr>3.ข้อมูลบุคลากร</vt:lpstr>
      <vt:lpstr>4.ข้อมูลการสอน</vt:lpstr>
      <vt:lpstr>ตัวอย่าง ข้อมูลการสอน</vt:lpstr>
      <vt:lpstr>5.มาตรฐานวิชาเอก</vt:lpstr>
      <vt:lpstr>เกณฑ์มาตรฐานวิชาเอก</vt:lpstr>
      <vt:lpstr>'3.ข้อมูลบุคลากร'!Print_Titles</vt:lpstr>
      <vt:lpstr>'4.ข้อมูลการสอน'!Print_Titles</vt:lpstr>
      <vt:lpstr>ข้อมูลครู!Print_Titles</vt:lpstr>
    </vt:vector>
  </TitlesOfParts>
  <Company>OBEC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Sunisa</dc:creator>
  <cp:lastModifiedBy>Nuanchawee</cp:lastModifiedBy>
  <cp:lastPrinted>2019-05-24T03:26:36Z</cp:lastPrinted>
  <dcterms:created xsi:type="dcterms:W3CDTF">2005-09-20T07:47:23Z</dcterms:created>
  <dcterms:modified xsi:type="dcterms:W3CDTF">2019-05-30T02:08:05Z</dcterms:modified>
</cp:coreProperties>
</file>